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760" tabRatio="799" activeTab="3"/>
  </bookViews>
  <sheets>
    <sheet name="охотн. домик" sheetId="1" r:id="rId1"/>
    <sheet name="охота2" sheetId="2" r:id="rId2"/>
    <sheet name="охота" sheetId="3" r:id="rId3"/>
    <sheet name="охота на фазана" sheetId="4" r:id="rId4"/>
    <sheet name="охота сезон" sheetId="5" r:id="rId5"/>
    <sheet name="эколог туризм" sheetId="6" r:id="rId6"/>
    <sheet name="охота сезон ТУР" sheetId="7" r:id="rId7"/>
  </sheets>
  <definedNames/>
  <calcPr fullCalcOnLoad="1"/>
</workbook>
</file>

<file path=xl/sharedStrings.xml><?xml version="1.0" encoding="utf-8"?>
<sst xmlns="http://schemas.openxmlformats.org/spreadsheetml/2006/main" count="498" uniqueCount="257">
  <si>
    <t>№ п/п</t>
  </si>
  <si>
    <t>УТВЕРЖДАЮ:</t>
  </si>
  <si>
    <t>С.С. Ульдинович</t>
  </si>
  <si>
    <t xml:space="preserve">  Утверждаю:</t>
  </si>
  <si>
    <t>Наименование продукции</t>
  </si>
  <si>
    <t>Ед. изм.</t>
  </si>
  <si>
    <t>Директор ГЛХУ «Копыльский лесхоз»</t>
  </si>
  <si>
    <t>__________________С.С. Ульдинович</t>
  </si>
  <si>
    <t>ПРЕЙСКУРАНТ №13</t>
  </si>
  <si>
    <t>Наименование (работ, услуг)</t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</si>
  <si>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</si>
  <si>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 </t>
    </r>
  </si>
  <si>
    <t xml:space="preserve"> каждый человек сверху установленного     норматива</t>
  </si>
  <si>
    <r>
      <t>3.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 </t>
    </r>
  </si>
  <si>
    <t>Пользование баней при охотничьем домике (до 5 человек,до 3 часов использования)</t>
  </si>
  <si>
    <t>Каждый человек сверх установленного норматива</t>
  </si>
  <si>
    <t>Платный лов рыбы (согласно правил)</t>
  </si>
  <si>
    <t>Аренда удочки в сутки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</si>
  <si>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2.1</t>
    </r>
  </si>
  <si>
    <t>Экономист                                                                  О.М. Карпович</t>
  </si>
  <si>
    <t>ПРЕЙСКУРАНТ №19</t>
  </si>
  <si>
    <r>
      <t>с «</t>
    </r>
    <r>
      <rPr>
        <u val="single"/>
        <sz val="15"/>
        <rFont val="Times New Roman"/>
        <family val="1"/>
      </rPr>
      <t>13</t>
    </r>
    <r>
      <rPr>
        <sz val="15"/>
        <rFont val="Times New Roman"/>
        <family val="1"/>
      </rPr>
      <t>» августа</t>
    </r>
    <r>
      <rPr>
        <u val="single"/>
        <sz val="15"/>
        <rFont val="Times New Roman"/>
        <family val="1"/>
      </rPr>
      <t xml:space="preserve">  2012 г.</t>
    </r>
  </si>
  <si>
    <t>Цена, евро *</t>
  </si>
  <si>
    <t>Проживание в охотничьем домике №1  (1 человек сутки использования без питания, максимальная загруженность 6 человек.)</t>
  </si>
  <si>
    <t>4.</t>
  </si>
  <si>
    <t>* - расчёт в евро или белорусских рублях по курсу Национального банка РБ на дату расчёта</t>
  </si>
  <si>
    <t>Директор Копыльского опытного лесхоза</t>
  </si>
  <si>
    <t>с 1 июля 2016 года</t>
  </si>
  <si>
    <t>Проведение торжеств и мероприятий (без ночлега, до 15 чел.,8 часов использования)</t>
  </si>
  <si>
    <t>Пользование баней при охотничьем домике (до 5 человек, до 3 часов использования)</t>
  </si>
  <si>
    <r>
      <t xml:space="preserve">Цена </t>
    </r>
    <r>
      <rPr>
        <b/>
        <sz val="14"/>
        <rFont val="Times New Roman"/>
        <family val="1"/>
      </rPr>
      <t>до деноминации</t>
    </r>
    <r>
      <rPr>
        <sz val="14"/>
        <rFont val="Times New Roman"/>
        <family val="1"/>
      </rPr>
      <t>, руб.</t>
    </r>
  </si>
  <si>
    <t>3.1</t>
  </si>
  <si>
    <t>1.1</t>
  </si>
  <si>
    <t xml:space="preserve">                         Директор  Копыльского опытого лесхоза</t>
  </si>
  <si>
    <t>на летне-осенний сезон охоты на пернатую дичь</t>
  </si>
  <si>
    <r>
      <rPr>
        <sz val="14"/>
        <color indexed="9"/>
        <rFont val="Times New Roman"/>
        <family val="1"/>
      </rPr>
      <t>.</t>
    </r>
    <r>
      <rPr>
        <sz val="14"/>
        <rFont val="Times New Roman"/>
        <family val="1"/>
      </rPr>
      <t>Сезонная</t>
    </r>
  </si>
  <si>
    <r>
      <rPr>
        <sz val="14"/>
        <color indexed="9"/>
        <rFont val="Times New Roman"/>
        <family val="1"/>
      </rPr>
      <t>.</t>
    </r>
    <r>
      <rPr>
        <sz val="14"/>
        <rFont val="Times New Roman"/>
        <family val="1"/>
      </rPr>
      <t>Разовая</t>
    </r>
  </si>
  <si>
    <r>
      <t xml:space="preserve">Стоимость </t>
    </r>
    <r>
      <rPr>
        <b/>
        <sz val="14"/>
        <rFont val="Times New Roman"/>
        <family val="1"/>
      </rPr>
      <t>до деноминации</t>
    </r>
    <r>
      <rPr>
        <sz val="14"/>
        <rFont val="Times New Roman"/>
        <family val="1"/>
      </rPr>
      <t xml:space="preserve">, руб. </t>
    </r>
  </si>
  <si>
    <r>
      <t xml:space="preserve">Стоимость </t>
    </r>
    <r>
      <rPr>
        <b/>
        <sz val="14"/>
        <rFont val="Times New Roman"/>
        <family val="1"/>
      </rPr>
      <t>после деноминации</t>
    </r>
    <r>
      <rPr>
        <sz val="14"/>
        <rFont val="Times New Roman"/>
        <family val="1"/>
      </rPr>
      <t>, руб.</t>
    </r>
  </si>
  <si>
    <t>Для работников лесхоза, а также охотников, постоянно проживающих на территории лесоохотничьего хозяйства Копыльского опытного лесхоза и регулярно участвующих в охотах на нежелательные виды и дикого кабана:</t>
  </si>
  <si>
    <t>И.о. инженера по охотничьему хозяйству                        С.И. Миколаевский</t>
  </si>
  <si>
    <t>цен по охотхозяйству Копыльского опытного лесхоза</t>
  </si>
  <si>
    <t>Лось сеголеток</t>
  </si>
  <si>
    <t>Олень благородный, трофейный</t>
  </si>
  <si>
    <t>Косуля, сеголеток</t>
  </si>
  <si>
    <t>Косуля, самка, взрослая</t>
  </si>
  <si>
    <t>Бобр</t>
  </si>
  <si>
    <t>Разовое разрешение</t>
  </si>
  <si>
    <t>Путевка к разрешению на бобра</t>
  </si>
  <si>
    <t>Наименование услуги, товара</t>
  </si>
  <si>
    <r>
      <t xml:space="preserve">Цена </t>
    </r>
    <r>
      <rPr>
        <b/>
        <sz val="14"/>
        <rFont val="Times New Roman"/>
        <family val="1"/>
      </rPr>
      <t>до деноминации</t>
    </r>
    <r>
      <rPr>
        <sz val="14"/>
        <rFont val="Times New Roman"/>
        <family val="1"/>
      </rPr>
      <t xml:space="preserve">, руб. </t>
    </r>
  </si>
  <si>
    <t xml:space="preserve">  ПРЕЙСКУРАНТ № 22</t>
  </si>
  <si>
    <t>2.1</t>
  </si>
  <si>
    <r>
      <t>1</t>
    </r>
    <r>
      <rPr>
        <sz val="7"/>
        <rFont val="Times New Roman"/>
        <family val="1"/>
      </rPr>
      <t xml:space="preserve">                </t>
    </r>
    <r>
      <rPr>
        <sz val="14"/>
        <rFont val="Times New Roman"/>
        <family val="1"/>
      </rPr>
      <t> </t>
    </r>
  </si>
  <si>
    <t xml:space="preserve">  ПРЕЙСКУРАНТ № 27</t>
  </si>
  <si>
    <t>1 тушка</t>
  </si>
  <si>
    <t>Услуги по ощипыванию и потрошению тушки фазана</t>
  </si>
  <si>
    <t>Свободные отпускные цены на услуги</t>
  </si>
  <si>
    <t>охотничьего хозяйства</t>
  </si>
  <si>
    <t>с 20 мая 2016 года</t>
  </si>
  <si>
    <t>1 час</t>
  </si>
  <si>
    <t>Прокат велосипеда</t>
  </si>
  <si>
    <t xml:space="preserve">  ПРЕЙСКУРАНТ № 28</t>
  </si>
  <si>
    <t>Косуля, самец, взрослый трофейный</t>
  </si>
  <si>
    <t>Косуля, самец, взрослый нетрофейный</t>
  </si>
  <si>
    <t>Олень благородный сеголеток</t>
  </si>
  <si>
    <t>Отпускные цены на услуги охотничьих домиков</t>
  </si>
  <si>
    <t>Отпускные цены на услуги охотничьих домиков для иностранных граждан</t>
  </si>
  <si>
    <t>Отпускные цены по охотхозяйству Копыльского опытного лесхоза</t>
  </si>
  <si>
    <t>каждый час сверх установленного норматива</t>
  </si>
  <si>
    <t xml:space="preserve">  ПРЕЙСКУРАНТ № 33</t>
  </si>
  <si>
    <r>
      <t xml:space="preserve">Цена </t>
    </r>
    <r>
      <rPr>
        <sz val="14"/>
        <rFont val="Times New Roman"/>
        <family val="1"/>
      </rPr>
      <t>, руб.</t>
    </r>
  </si>
  <si>
    <t>Весь комплекс услуг с проживанием в охотничьем домике №2 ( сутки использования без питания, сауна, бильярд, 2 билета на рыбалку, 2 удочки, использование прилегающей территории, максимальная загруженность до 6 человек)</t>
  </si>
  <si>
    <r>
      <t>Цена</t>
    </r>
    <r>
      <rPr>
        <sz val="14"/>
        <rFont val="Times New Roman"/>
        <family val="1"/>
      </rPr>
      <t>, руб.</t>
    </r>
  </si>
  <si>
    <t>А.В. Барталевич</t>
  </si>
  <si>
    <r>
      <t>Стоимость</t>
    </r>
    <r>
      <rPr>
        <sz val="14"/>
        <rFont val="Times New Roman"/>
        <family val="1"/>
      </rPr>
      <t>, руб.</t>
    </r>
  </si>
  <si>
    <t>Инженер по охотничьему хозяйству                            А.В. Барталевич</t>
  </si>
  <si>
    <t>Экономист                                                                         О.М. Карпович</t>
  </si>
  <si>
    <t>Лось трофейный</t>
  </si>
  <si>
    <t>Лось селекционный (любого пола)</t>
  </si>
  <si>
    <t>Олень благородный селекционный</t>
  </si>
  <si>
    <t>Путевка к разовому разрешению</t>
  </si>
  <si>
    <t>Свободные отпускные цены на посещение лесного домика Деда Мороза</t>
  </si>
  <si>
    <t>с 15 декабря 2016 года</t>
  </si>
  <si>
    <t>количество человек</t>
  </si>
  <si>
    <t>Экономист                                                                            О.М. Карпович</t>
  </si>
  <si>
    <t xml:space="preserve"> экологического туризма </t>
  </si>
  <si>
    <t>Путевка</t>
  </si>
  <si>
    <t>сезонная</t>
  </si>
  <si>
    <t>разовая</t>
  </si>
  <si>
    <t>Для охотников, постоянно проживающих на территории лесоохотничьего хозяйства</t>
  </si>
  <si>
    <t>Для охотников, желающих поохотиться в лесоохотничьем хозяйстве</t>
  </si>
  <si>
    <t>Ведущий инженер по охотничьему хозяйству</t>
  </si>
  <si>
    <t>Экономист</t>
  </si>
  <si>
    <t>О.М. Карпович</t>
  </si>
  <si>
    <t xml:space="preserve">  ПРЕЙСКУРАНТ №35</t>
  </si>
  <si>
    <t>на пернатую дичь по охотничьему хозяйству Копыльского опытного лесхоза</t>
  </si>
  <si>
    <t>1.2</t>
  </si>
  <si>
    <t>2.2</t>
  </si>
  <si>
    <t>на пушные виды по охотничьему хозяйству Копыльского опытного лесхоза</t>
  </si>
  <si>
    <t xml:space="preserve">  ПРЕЙСКУРАНТ № 31</t>
  </si>
  <si>
    <t>Свободные отпускные цены на услуги по организации и проведению</t>
  </si>
  <si>
    <t>обзорной экскурсии по экологической тропе Копыльского опытного лесхоза</t>
  </si>
  <si>
    <t>1 человек</t>
  </si>
  <si>
    <t>Ведущий инженер по охотничьему хозяйству                     А.В. Барталевич</t>
  </si>
  <si>
    <t>с 24 марта 2017 года</t>
  </si>
  <si>
    <t>Услуги по организации и проведению обзорной экскурсии по экологической тропе Копыльского опытного лесхоза (включая услуги по организации полевого охотничьего завтрака и обеда, вручения памятного сувенира)</t>
  </si>
  <si>
    <t xml:space="preserve">  ПРЕЙСКУРАНТ № 30</t>
  </si>
  <si>
    <t>Посещение лесного домика Деда Мороза (с организацией полевой кухни) с 1 человека</t>
  </si>
  <si>
    <t>(с организацией работы полевой кухни)</t>
  </si>
  <si>
    <t>Ведущий инженер по охотничьему хозяйству                              А.В. Барталевич</t>
  </si>
  <si>
    <t>Экономист                                                                                       О.М. Карпович</t>
  </si>
  <si>
    <t xml:space="preserve">  ПРЕЙСКУРАНТ № 38</t>
  </si>
  <si>
    <t>Путевка к разовому разрешению с оказанием транспортных услуг</t>
  </si>
  <si>
    <t xml:space="preserve">  ПРЕЙСКУРАНТ № 36</t>
  </si>
  <si>
    <t>Посещение экологической тропы без экскурсионных услуг</t>
  </si>
  <si>
    <t>Свободные отпускные цены на посещение экологической тропы и пчелопасеки (для групп посетителей через турагенство)</t>
  </si>
  <si>
    <t>Посещение экологической тропы и пчелопасеки, включая экскурсионные услуги (для организованных групп от 10 чел.)</t>
  </si>
  <si>
    <t>Посещение экологической тропы и пчелопасеки, без экскурсионных услуг</t>
  </si>
  <si>
    <t>Посещение экологической тропы и пчелопасеки с дегустацией меда, включая экскурсионные услуги (для организованных групп от 10 чел.)</t>
  </si>
  <si>
    <t>Посещение фазанария, включая экскурсионные услуги</t>
  </si>
  <si>
    <t>2 час</t>
  </si>
  <si>
    <t>ПРЕЙСКУРАНТ №39</t>
  </si>
  <si>
    <t xml:space="preserve">  ПРЕЙСКУРАНТ № 40</t>
  </si>
  <si>
    <t>ед. изм</t>
  </si>
  <si>
    <t>1 сутки</t>
  </si>
  <si>
    <t>Стоимость, руб.(без НДС)</t>
  </si>
  <si>
    <t>цены действительны на IV квартал 2018 года</t>
  </si>
  <si>
    <t>п.1 Для работников  и пенсионеров лесхоза, охотнтков, участвующих в проведении учетов охотничьих животных</t>
  </si>
  <si>
    <t>п.2 Для охотников, постоянно проживающих на территории лесоохотничьего хозяйства</t>
  </si>
  <si>
    <t>Для охотников, не указанных в п. 1;2</t>
  </si>
  <si>
    <t>с 22 июня 2018 года</t>
  </si>
  <si>
    <t>Свободные отпускные цены на аренду нарезного оружия</t>
  </si>
  <si>
    <t>с 18 октября 2018 года</t>
  </si>
  <si>
    <t>Аренда охотничьего карабина CZ-505 (308 WIN)</t>
  </si>
  <si>
    <t>Посещение экологической тропы и пчелопасеки без экскурсионных услуг</t>
  </si>
  <si>
    <t>Посещение экологической тропы и пчелопасеки с дегустацией меда, без экскурсионных услуг</t>
  </si>
  <si>
    <t>Аренда беседки "Место встречи охотников"(до 10 чел. включительно)</t>
  </si>
  <si>
    <t>Аренда беседки "Место встречи охотников"(свыше  10 чел. включительно)</t>
  </si>
  <si>
    <t xml:space="preserve">  ПРЕЙСКУРАНТ №37</t>
  </si>
  <si>
    <t>Отпускные цены на пакеты услуг на весенние туры на пернатую дичь</t>
  </si>
  <si>
    <t xml:space="preserve"> по охотничьему хозяйству Копыльского опытного лесхоза</t>
  </si>
  <si>
    <t>с 31 марта  2020 года</t>
  </si>
  <si>
    <t>(для граждан Республики Беларусь)</t>
  </si>
  <si>
    <t>Для работников  и пенсионеров лесхоза и охотников, участвующих в проведении учетов охотничьих животных</t>
  </si>
  <si>
    <t>Наименование услуг</t>
  </si>
  <si>
    <t>сезонной</t>
  </si>
  <si>
    <t>разовой</t>
  </si>
  <si>
    <t>При приобретении путевки на пернатую дичь</t>
  </si>
  <si>
    <r>
      <rPr>
        <b/>
        <sz val="14"/>
        <rFont val="Times New Roman"/>
        <family val="1"/>
      </rPr>
      <t>Пакет услуг №1</t>
    </r>
    <r>
      <rPr>
        <sz val="14"/>
        <rFont val="Times New Roman"/>
        <family val="1"/>
      </rPr>
      <t xml:space="preserve"> включает в себя:</t>
    </r>
  </si>
  <si>
    <t>* путевку на пернатую дичь</t>
  </si>
  <si>
    <r>
      <rPr>
        <b/>
        <sz val="14"/>
        <rFont val="Times New Roman"/>
        <family val="1"/>
      </rPr>
      <t>Пакет услуг №2</t>
    </r>
    <r>
      <rPr>
        <sz val="14"/>
        <rFont val="Times New Roman"/>
        <family val="1"/>
      </rPr>
      <t xml:space="preserve"> включает в себя:</t>
    </r>
  </si>
  <si>
    <t>* прокат велосипеда (1 час)</t>
  </si>
  <si>
    <r>
      <rPr>
        <b/>
        <sz val="14"/>
        <rFont val="Times New Roman"/>
        <family val="1"/>
      </rPr>
      <t>Пакет услуг №3</t>
    </r>
    <r>
      <rPr>
        <sz val="14"/>
        <rFont val="Times New Roman"/>
        <family val="1"/>
      </rPr>
      <t xml:space="preserve"> включает в себя:</t>
    </r>
  </si>
  <si>
    <r>
      <rPr>
        <b/>
        <sz val="14"/>
        <rFont val="Times New Roman"/>
        <family val="1"/>
      </rPr>
      <t>Пакет услуг №4</t>
    </r>
    <r>
      <rPr>
        <sz val="14"/>
        <rFont val="Times New Roman"/>
        <family val="1"/>
      </rPr>
      <t xml:space="preserve"> включает в себя:</t>
    </r>
  </si>
  <si>
    <t>* проживание в охотдомике 1 койко/сутки</t>
  </si>
  <si>
    <r>
      <rPr>
        <b/>
        <sz val="14"/>
        <rFont val="Times New Roman"/>
        <family val="1"/>
      </rPr>
      <t>Пакет услуг №5</t>
    </r>
    <r>
      <rPr>
        <sz val="14"/>
        <rFont val="Times New Roman"/>
        <family val="1"/>
      </rPr>
      <t xml:space="preserve"> включает в себя:</t>
    </r>
  </si>
  <si>
    <t>* посещение экологической тропы (без экскурсионных услуг)</t>
  </si>
  <si>
    <r>
      <rPr>
        <b/>
        <sz val="14"/>
        <rFont val="Times New Roman"/>
        <family val="1"/>
      </rPr>
      <t>Пакет услуг №6</t>
    </r>
    <r>
      <rPr>
        <sz val="14"/>
        <rFont val="Times New Roman"/>
        <family val="1"/>
      </rPr>
      <t xml:space="preserve"> включает в себя:</t>
    </r>
  </si>
  <si>
    <t>* прокат велосипеда (2 часа)</t>
  </si>
  <si>
    <r>
      <rPr>
        <b/>
        <sz val="14"/>
        <rFont val="Times New Roman"/>
        <family val="1"/>
      </rPr>
      <t>Пакет услуг №7</t>
    </r>
    <r>
      <rPr>
        <sz val="14"/>
        <rFont val="Times New Roman"/>
        <family val="1"/>
      </rPr>
      <t xml:space="preserve"> включает в себя:</t>
    </r>
  </si>
  <si>
    <r>
      <rPr>
        <b/>
        <sz val="14"/>
        <rFont val="Times New Roman"/>
        <family val="1"/>
      </rPr>
      <t>Пакет услуг №8</t>
    </r>
    <r>
      <rPr>
        <sz val="14"/>
        <rFont val="Times New Roman"/>
        <family val="1"/>
      </rPr>
      <t xml:space="preserve"> включает в себя:</t>
    </r>
  </si>
  <si>
    <t>* баня (до 5 человек, до 3 часов использования)</t>
  </si>
  <si>
    <t>Экономист                                                                                                    О.М. Карпович</t>
  </si>
  <si>
    <t xml:space="preserve">  ПРЕЙСКУРАНТ № 47</t>
  </si>
  <si>
    <t>Лось нетрофейный; трофейный  с весом рогов свыше 3-х кг при условии, что трофей (рога) остается в собственности охотхозяйства для использования в рекламных целях; лось самка взрослая</t>
  </si>
  <si>
    <t>Олень благородный, нетрофейный; трофейный при условии, что трофей (рога) остается в собственности охотхозяйства для использования в рекламных целях</t>
  </si>
  <si>
    <t>Олень благородный самка</t>
  </si>
  <si>
    <t>цен на охотничьи путевки в осенне-зимнием сезоне 2020-2021 гг.</t>
  </si>
  <si>
    <r>
      <t>Цена, руб.</t>
    </r>
    <r>
      <rPr>
        <b/>
        <sz val="14"/>
        <rFont val="Times New Roman"/>
        <family val="1"/>
      </rPr>
      <t xml:space="preserve"> (Пн.-Чт.) </t>
    </r>
  </si>
  <si>
    <r>
      <t xml:space="preserve">Цена, руб.    </t>
    </r>
    <r>
      <rPr>
        <b/>
        <sz val="14"/>
        <rFont val="Times New Roman"/>
        <family val="1"/>
      </rPr>
      <t>(Пт.-Вс. + праздничные дни)</t>
    </r>
  </si>
  <si>
    <t xml:space="preserve">  ПРЕЙСКУРАНТ № 52</t>
  </si>
  <si>
    <t>цен на охотничьи путевки на бекаса</t>
  </si>
  <si>
    <t>с 05.07.2021 г.</t>
  </si>
  <si>
    <t>п.2 Для охотников, не указанных в п. 1</t>
  </si>
  <si>
    <t>цен на охотничьи путевки в весенний сезон 2022 г.</t>
  </si>
  <si>
    <t>с 23 февраля 2022 года</t>
  </si>
  <si>
    <t>Ведущий инженер по охотничьему хозяйству                                  А.В. Барталевич</t>
  </si>
  <si>
    <t>Для пенсионеров лесхоза</t>
  </si>
  <si>
    <t>с 27 июня 2022 года</t>
  </si>
  <si>
    <t xml:space="preserve">цен на охотничьи путевки в летне-осенний сезон </t>
  </si>
  <si>
    <t>с 08 июля 2022 года</t>
  </si>
  <si>
    <t xml:space="preserve">цен на охотничьи путевки в осенне-зимнием сезоне </t>
  </si>
  <si>
    <t>с 27 сентября 2022 года</t>
  </si>
  <si>
    <t>цен на охотничьи путевки в весенний сезон 2023 г.</t>
  </si>
  <si>
    <t>с 02 марта 2023 года</t>
  </si>
  <si>
    <t xml:space="preserve">                        И.О. директора  Копыльского опытого лесхоза</t>
  </si>
  <si>
    <t>С.И. Миколаевский</t>
  </si>
  <si>
    <t>Разовая охот. путевка на самца вальдшнепа реализуемая посредством Информационной системы охотничьего хозяйства (iHunt.by)</t>
  </si>
  <si>
    <t>Стоимость, рублей</t>
  </si>
  <si>
    <t>Разовая охот.путевка на (гусь белолобый, гусь гуменник, гусь серый, канадская казарка, самцы - кряквы, чернеть хохлатая, чирок-трескунок, чирок-свистунок, гоголь, широконоска, утка серая, свиязь, самец вальдшнепа, баклана, голубя сизого, цаплю серую, цаплю белую большую)</t>
  </si>
  <si>
    <t>Сезонная охот. путевка на самца вальдшнепа</t>
  </si>
  <si>
    <t>Сезонная охот. путевка на (гусь белолобый, гусь гуменник, гусь серый, канадская казарка, самцы - кряквы, чернеть хохлатая, чирок-трескунок, чирок-свистунок, гоголь, широконоска, утка серая, свиязь, самец вальдшнепа, баклана, голубя сизого, цаплю серую, цаплю белую большую).</t>
  </si>
  <si>
    <t>А.А. Сачкова</t>
  </si>
  <si>
    <t>И.о. директора Копыльского опытного лесхоза</t>
  </si>
  <si>
    <t>__________________С.И.Миколаевский</t>
  </si>
  <si>
    <t>с 2 мая 2023 года</t>
  </si>
  <si>
    <t>Экономист                                                                  А.А. Сачкова</t>
  </si>
  <si>
    <t>Свободные отпускные цены на услуги летнего кафе и беседки</t>
  </si>
  <si>
    <t>Возмездное оказание услуг летнего кафе для граждан, не участвующих в организованной охоте под руководством егерьской службы и не проживающих на территории охоткомплекса (до 20 человек, до 4 часов использования)</t>
  </si>
  <si>
    <t>Возмездное оказание услуг беседки (кв. 58 Бобовнянского лесничества (урочище "Козловка"), кв. 31 Коловского лесничества (урочище "Кадное"), кв. 28 Коловское лесничество, кв. 9 Коловское лесничество (экологическая тропа)) для граждан, не участвующих в организованной охоте под руководством егерьской службы и не проживающих на территории охоткомплекса (до 20 человек, до 4 часов использования)</t>
  </si>
  <si>
    <t>А.В. Бурый</t>
  </si>
  <si>
    <t>Экономист                                                                                          А.А. Сачкова</t>
  </si>
  <si>
    <t>Косуля селекционное животное (любого пола)</t>
  </si>
  <si>
    <t>__________________А.В. Бурый</t>
  </si>
  <si>
    <t>Проживание в охотничьем домике №1  (сутки использования)</t>
  </si>
  <si>
    <t xml:space="preserve">Проживание в Домике рыбака            </t>
  </si>
  <si>
    <t xml:space="preserve">Проживание в охотничьих домиках №1, №2  (1 койко/сутки без учёта пользования баней, бильярдом, рыбалкой, велосипедами при условии неполной загрузки домиков) </t>
  </si>
  <si>
    <t>Ведущий инженер по охотничьему хозяйству                                      А.В. Барталевич</t>
  </si>
  <si>
    <t>с ___ июня 2023 года</t>
  </si>
  <si>
    <t>Разделка туши (снятие шкуры, удаление внутренних органов, разделка на части), за 1 ед.</t>
  </si>
  <si>
    <t>7.1</t>
  </si>
  <si>
    <t>7</t>
  </si>
  <si>
    <t>Косуля</t>
  </si>
  <si>
    <t>7.2</t>
  </si>
  <si>
    <t>Лось, олень</t>
  </si>
  <si>
    <t>8</t>
  </si>
  <si>
    <t>Первичная препарация трофея, за 1 ед.</t>
  </si>
  <si>
    <t>8.1</t>
  </si>
  <si>
    <t>8.2</t>
  </si>
  <si>
    <t>Прокат снегоболотохода</t>
  </si>
  <si>
    <t>Прокат снегохода</t>
  </si>
  <si>
    <t>Ведущий инженер по охотничьему хозяйству               А.В. Барталевич</t>
  </si>
  <si>
    <t>Экономист                                                                        А.А. Сачкова</t>
  </si>
  <si>
    <t>9</t>
  </si>
  <si>
    <t>Тариф на услуги автомобиля УАЗ, за 1 км пробега</t>
  </si>
  <si>
    <t xml:space="preserve">12 </t>
  </si>
  <si>
    <t>Аренда нарезного оружия на день охоты без стоимости патронов, за 1 ед./1 сутки</t>
  </si>
  <si>
    <t>2</t>
  </si>
  <si>
    <t>3</t>
  </si>
  <si>
    <t>4</t>
  </si>
  <si>
    <t>с 28 августа 2023 года</t>
  </si>
  <si>
    <t xml:space="preserve"> Аренда охотдомика №2 весь комплекс услуг на сутки (пользование баней, бильярд, рыбалка) (сутки использования, рыбалка 2 билета)</t>
  </si>
  <si>
    <t xml:space="preserve">Дополнительные платные услуги </t>
  </si>
  <si>
    <t>с 20 сентября 2023 года</t>
  </si>
  <si>
    <t>Лось</t>
  </si>
  <si>
    <t>Самец трофейный (с рогами на 3 отростка)</t>
  </si>
  <si>
    <t>Самец трофейный (с рогами от 4 до 5 отростков)</t>
  </si>
  <si>
    <t>Самец трофейный (с рогами от 6 отростков)</t>
  </si>
  <si>
    <t xml:space="preserve">Самец взрослый нетрофейный </t>
  </si>
  <si>
    <t>Самка взрослая</t>
  </si>
  <si>
    <t>Сеголеток</t>
  </si>
  <si>
    <t>Олень благородный</t>
  </si>
  <si>
    <t>Самец трофейный (с рогами на 4 отростка)</t>
  </si>
  <si>
    <t>Самец трофейный (с рогами от 5 до 6 отростков)</t>
  </si>
  <si>
    <t>Самец трофейный (с рогами от 7 отростков)</t>
  </si>
  <si>
    <t>Самец трофейный</t>
  </si>
  <si>
    <t>Самка</t>
  </si>
  <si>
    <t xml:space="preserve">                         И.о. директора, главный лесничий  </t>
  </si>
  <si>
    <t>Копыльского опытого лесхоза</t>
  </si>
  <si>
    <t>Миколаевский С.И.</t>
  </si>
  <si>
    <t>5</t>
  </si>
  <si>
    <t>Транспортные услуги (за 1 единицу техники за 1 день охоты для транспортировки туши добытых животных)</t>
  </si>
  <si>
    <t>Транспортные услуги (за 1 единицу техники за 1 день охоты для транспортировки лиц участвующих в охоте)</t>
  </si>
  <si>
    <t>6</t>
  </si>
  <si>
    <t xml:space="preserve">Пристрелка оружия </t>
  </si>
  <si>
    <t>Стрельба по тарелкам за 1 штуку</t>
  </si>
</sst>
</file>

<file path=xl/styles.xml><?xml version="1.0" encoding="utf-8"?>
<styleSheet xmlns="http://schemas.openxmlformats.org/spreadsheetml/2006/main">
  <numFmts count="4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_(* #,##0.00_);_(* \(#,##0.00\);_(* &quot;-&quot;??_);_(@_)"/>
    <numFmt numFmtId="187" formatCode="_(* #,##0_);_(* \(#,##0\);_(* &quot;-&quot;??_);_(@_)"/>
    <numFmt numFmtId="188" formatCode="0.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(* #,##0.0_);_(* \(#,##0.0\);_(* &quot;-&quot;??_);_(@_)"/>
    <numFmt numFmtId="192" formatCode="#,##0.0"/>
    <numFmt numFmtId="193" formatCode="#,##0.000"/>
    <numFmt numFmtId="194" formatCode="_(* #,##0.000_);_(* \(#,##0.000\);_(* &quot;-&quot;??_);_(@_)"/>
    <numFmt numFmtId="195" formatCode="_(* #,##0.0000_);_(* \(#,##0.0000\);_(* &quot;-&quot;??_);_(@_)"/>
    <numFmt numFmtId="196" formatCode="0.000"/>
    <numFmt numFmtId="197" formatCode="0.0000"/>
    <numFmt numFmtId="198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5"/>
      <name val="Times New Roman"/>
      <family val="1"/>
    </font>
    <font>
      <i/>
      <sz val="16"/>
      <name val="Times New Roman"/>
      <family val="1"/>
    </font>
    <font>
      <u val="single"/>
      <sz val="15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5" tint="-0.24997000396251678"/>
      <name val="Times New Roman"/>
      <family val="1"/>
    </font>
    <font>
      <i/>
      <sz val="12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6" fillId="0" borderId="0" xfId="0" applyFont="1" applyBorder="1" applyAlignment="1">
      <alignment horizontal="left" wrapText="1" indent="3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12" fillId="0" borderId="12" xfId="6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1" fontId="4" fillId="0" borderId="10" xfId="60" applyFont="1" applyBorder="1" applyAlignment="1">
      <alignment horizontal="right" vertical="center" wrapText="1"/>
    </xf>
    <xf numFmtId="185" fontId="4" fillId="0" borderId="10" xfId="6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71" fontId="4" fillId="0" borderId="10" xfId="6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5" fontId="4" fillId="0" borderId="0" xfId="60" applyNumberFormat="1" applyFont="1" applyBorder="1" applyAlignment="1">
      <alignment horizontal="right" vertical="center" wrapText="1"/>
    </xf>
    <xf numFmtId="171" fontId="4" fillId="0" borderId="0" xfId="6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171" fontId="4" fillId="0" borderId="0" xfId="6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71" fontId="4" fillId="0" borderId="10" xfId="62" applyFont="1" applyBorder="1" applyAlignment="1">
      <alignment horizontal="right" vertical="center" wrapText="1"/>
    </xf>
    <xf numFmtId="171" fontId="4" fillId="0" borderId="0" xfId="6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185" fontId="12" fillId="0" borderId="0" xfId="60" applyNumberFormat="1" applyFont="1" applyBorder="1" applyAlignment="1">
      <alignment horizontal="center" wrapText="1"/>
    </xf>
    <xf numFmtId="171" fontId="12" fillId="0" borderId="0" xfId="6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71" fontId="4" fillId="0" borderId="17" xfId="60" applyFont="1" applyBorder="1" applyAlignment="1">
      <alignment horizontal="right" vertical="center" wrapText="1"/>
    </xf>
    <xf numFmtId="0" fontId="55" fillId="0" borderId="0" xfId="0" applyFont="1" applyAlignment="1">
      <alignment horizontal="left"/>
    </xf>
    <xf numFmtId="171" fontId="4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4" fillId="0" borderId="10" xfId="6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17" fillId="0" borderId="18" xfId="0" applyFont="1" applyBorder="1" applyAlignment="1">
      <alignment horizontal="center"/>
    </xf>
    <xf numFmtId="171" fontId="4" fillId="0" borderId="0" xfId="62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71" fontId="4" fillId="0" borderId="23" xfId="62" applyFont="1" applyBorder="1" applyAlignment="1">
      <alignment vertical="center" wrapText="1"/>
    </xf>
    <xf numFmtId="171" fontId="4" fillId="0" borderId="15" xfId="62" applyFont="1" applyBorder="1" applyAlignment="1">
      <alignment vertical="center" wrapText="1"/>
    </xf>
    <xf numFmtId="171" fontId="4" fillId="0" borderId="0" xfId="62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171" fontId="4" fillId="0" borderId="18" xfId="62" applyFont="1" applyBorder="1" applyAlignment="1">
      <alignment vertical="center" wrapText="1"/>
    </xf>
    <xf numFmtId="171" fontId="4" fillId="0" borderId="22" xfId="62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185" fontId="4" fillId="0" borderId="10" xfId="62" applyNumberFormat="1" applyFont="1" applyBorder="1" applyAlignment="1">
      <alignment horizontal="center" vertical="center" wrapText="1"/>
    </xf>
    <xf numFmtId="171" fontId="4" fillId="0" borderId="10" xfId="62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85" fontId="4" fillId="0" borderId="10" xfId="62" applyNumberFormat="1" applyFont="1" applyBorder="1" applyAlignment="1">
      <alignment horizontal="right" vertical="center" wrapText="1"/>
    </xf>
    <xf numFmtId="171" fontId="12" fillId="0" borderId="12" xfId="6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171" fontId="12" fillId="0" borderId="26" xfId="60" applyFont="1" applyBorder="1" applyAlignment="1">
      <alignment horizontal="center" wrapText="1"/>
    </xf>
    <xf numFmtId="171" fontId="12" fillId="0" borderId="27" xfId="6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5" fontId="12" fillId="0" borderId="31" xfId="60" applyNumberFormat="1" applyFont="1" applyBorder="1" applyAlignment="1">
      <alignment horizontal="center" wrapText="1"/>
    </xf>
    <xf numFmtId="185" fontId="12" fillId="0" borderId="32" xfId="60" applyNumberFormat="1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5" fontId="12" fillId="0" borderId="10" xfId="60" applyNumberFormat="1" applyFont="1" applyBorder="1" applyAlignment="1">
      <alignment horizontal="center" wrapText="1"/>
    </xf>
    <xf numFmtId="171" fontId="12" fillId="0" borderId="10" xfId="6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31" xfId="0" applyFont="1" applyBorder="1" applyAlignment="1">
      <alignment horizontal="left" vertical="center" wrapText="1"/>
    </xf>
    <xf numFmtId="185" fontId="4" fillId="0" borderId="31" xfId="60" applyNumberFormat="1" applyFont="1" applyBorder="1" applyAlignment="1">
      <alignment horizontal="right" vertical="center" wrapText="1"/>
    </xf>
    <xf numFmtId="171" fontId="4" fillId="0" borderId="31" xfId="6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34" xfId="0" applyFont="1" applyBorder="1" applyAlignment="1">
      <alignment wrapText="1"/>
    </xf>
    <xf numFmtId="171" fontId="12" fillId="0" borderId="13" xfId="60" applyFont="1" applyBorder="1" applyAlignment="1">
      <alignment horizontal="center" wrapText="1"/>
    </xf>
    <xf numFmtId="171" fontId="12" fillId="0" borderId="11" xfId="6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2" width="66.125" style="0" customWidth="1"/>
    <col min="3" max="3" width="19.00390625" style="0" customWidth="1"/>
    <col min="4" max="4" width="17.875" style="0" customWidth="1"/>
    <col min="5" max="5" width="10.25390625" style="0" customWidth="1"/>
    <col min="6" max="6" width="5.75390625" style="0" customWidth="1"/>
    <col min="7" max="7" width="63.75390625" style="0" customWidth="1"/>
    <col min="8" max="8" width="20.125" style="0" hidden="1" customWidth="1"/>
    <col min="9" max="9" width="20.00390625" style="0" customWidth="1"/>
    <col min="11" max="11" width="13.00390625" style="0" customWidth="1"/>
    <col min="12" max="12" width="61.00390625" style="0" customWidth="1"/>
    <col min="13" max="13" width="21.125" style="0" customWidth="1"/>
  </cols>
  <sheetData>
    <row r="1" spans="1:13" ht="18.75">
      <c r="A1" s="138" t="s">
        <v>1</v>
      </c>
      <c r="B1" s="139"/>
      <c r="C1" s="139"/>
      <c r="D1" s="139"/>
      <c r="E1" s="8"/>
      <c r="F1" s="138" t="s">
        <v>1</v>
      </c>
      <c r="G1" s="139"/>
      <c r="H1" s="139"/>
      <c r="I1" s="139"/>
      <c r="K1" s="138" t="s">
        <v>1</v>
      </c>
      <c r="L1" s="139"/>
      <c r="M1" s="139"/>
    </row>
    <row r="2" spans="1:13" ht="18.75">
      <c r="A2" s="138" t="s">
        <v>26</v>
      </c>
      <c r="B2" s="139"/>
      <c r="C2" s="139"/>
      <c r="D2" s="139"/>
      <c r="E2" s="8"/>
      <c r="F2" s="138" t="s">
        <v>194</v>
      </c>
      <c r="G2" s="139"/>
      <c r="H2" s="139"/>
      <c r="I2" s="139"/>
      <c r="K2" s="138" t="s">
        <v>6</v>
      </c>
      <c r="L2" s="139"/>
      <c r="M2" s="139"/>
    </row>
    <row r="3" spans="1:11" ht="18.75">
      <c r="A3" s="9"/>
      <c r="F3" s="9"/>
      <c r="K3" s="9"/>
    </row>
    <row r="4" spans="1:13" ht="18.75">
      <c r="A4" s="138" t="s">
        <v>204</v>
      </c>
      <c r="B4" s="139"/>
      <c r="C4" s="139"/>
      <c r="D4" s="139"/>
      <c r="E4" s="8"/>
      <c r="F4" s="138" t="s">
        <v>195</v>
      </c>
      <c r="G4" s="139"/>
      <c r="H4" s="139"/>
      <c r="I4" s="139"/>
      <c r="K4" s="138" t="s">
        <v>7</v>
      </c>
      <c r="L4" s="139"/>
      <c r="M4" s="139"/>
    </row>
    <row r="5" spans="1:11" ht="18.75">
      <c r="A5" s="10"/>
      <c r="F5" s="10"/>
      <c r="K5" s="10"/>
    </row>
    <row r="6" spans="1:13" ht="72.75" customHeight="1">
      <c r="A6" s="145" t="s">
        <v>8</v>
      </c>
      <c r="B6" s="146"/>
      <c r="C6" s="146"/>
      <c r="D6" s="146"/>
      <c r="E6" s="55"/>
      <c r="F6" s="140" t="s">
        <v>122</v>
      </c>
      <c r="G6" s="141"/>
      <c r="H6" s="141"/>
      <c r="I6" s="141"/>
      <c r="K6" s="148" t="s">
        <v>20</v>
      </c>
      <c r="L6" s="149"/>
      <c r="M6" s="149"/>
    </row>
    <row r="7" spans="1:13" ht="18.75">
      <c r="A7" s="144" t="s">
        <v>66</v>
      </c>
      <c r="B7" s="139"/>
      <c r="C7" s="139"/>
      <c r="D7" s="139"/>
      <c r="E7" s="8"/>
      <c r="F7" s="144" t="s">
        <v>198</v>
      </c>
      <c r="G7" s="139"/>
      <c r="H7" s="139"/>
      <c r="I7" s="139"/>
      <c r="K7" s="144" t="s">
        <v>67</v>
      </c>
      <c r="L7" s="139"/>
      <c r="M7" s="139"/>
    </row>
    <row r="8" spans="1:13" ht="18.75">
      <c r="A8" s="144" t="s">
        <v>231</v>
      </c>
      <c r="B8" s="147"/>
      <c r="C8" s="147"/>
      <c r="D8" s="147"/>
      <c r="E8" s="57"/>
      <c r="F8" s="144" t="s">
        <v>196</v>
      </c>
      <c r="G8" s="147"/>
      <c r="H8" s="147"/>
      <c r="I8" s="147"/>
      <c r="K8" s="144" t="s">
        <v>21</v>
      </c>
      <c r="L8" s="139"/>
      <c r="M8" s="139"/>
    </row>
    <row r="9" spans="1:11" ht="15.75" thickBot="1">
      <c r="A9" s="69"/>
      <c r="F9" s="69"/>
      <c r="K9" s="69" t="s">
        <v>127</v>
      </c>
    </row>
    <row r="10" spans="1:13" ht="82.5" customHeight="1" thickBot="1">
      <c r="A10" s="11" t="s">
        <v>0</v>
      </c>
      <c r="B10" s="17" t="s">
        <v>9</v>
      </c>
      <c r="C10" s="102" t="s">
        <v>169</v>
      </c>
      <c r="D10" s="102" t="s">
        <v>170</v>
      </c>
      <c r="E10" s="56"/>
      <c r="F10" s="108" t="s">
        <v>0</v>
      </c>
      <c r="G10" s="67" t="s">
        <v>9</v>
      </c>
      <c r="H10" s="105" t="s">
        <v>30</v>
      </c>
      <c r="I10" s="67" t="s">
        <v>71</v>
      </c>
      <c r="K10" s="16" t="s">
        <v>0</v>
      </c>
      <c r="L10" s="17" t="s">
        <v>9</v>
      </c>
      <c r="M10" s="17" t="s">
        <v>22</v>
      </c>
    </row>
    <row r="11" spans="1:13" ht="39" customHeight="1" thickBot="1">
      <c r="A11" s="42" t="s">
        <v>53</v>
      </c>
      <c r="B11" s="12" t="s">
        <v>28</v>
      </c>
      <c r="C11" s="101">
        <v>150</v>
      </c>
      <c r="D11" s="26">
        <v>200</v>
      </c>
      <c r="E11" s="66"/>
      <c r="F11" s="109">
        <v>1</v>
      </c>
      <c r="G11" s="113" t="s">
        <v>199</v>
      </c>
      <c r="H11" s="111">
        <v>1500000</v>
      </c>
      <c r="I11" s="106">
        <v>50</v>
      </c>
      <c r="K11" s="18" t="s">
        <v>10</v>
      </c>
      <c r="L11" s="27" t="s">
        <v>23</v>
      </c>
      <c r="M11" s="19">
        <v>40</v>
      </c>
    </row>
    <row r="12" spans="1:13" ht="27" customHeight="1" thickBot="1">
      <c r="A12" s="43" t="s">
        <v>32</v>
      </c>
      <c r="B12" s="12" t="s">
        <v>69</v>
      </c>
      <c r="C12" s="101">
        <v>15</v>
      </c>
      <c r="D12" s="26">
        <v>20</v>
      </c>
      <c r="E12" s="66"/>
      <c r="F12" s="110">
        <v>2</v>
      </c>
      <c r="G12" s="114" t="s">
        <v>200</v>
      </c>
      <c r="H12" s="112">
        <v>1500000</v>
      </c>
      <c r="I12" s="107">
        <v>50</v>
      </c>
      <c r="K12" s="18" t="s">
        <v>11</v>
      </c>
      <c r="L12" s="28" t="s">
        <v>14</v>
      </c>
      <c r="M12" s="19">
        <v>35</v>
      </c>
    </row>
    <row r="13" spans="1:17" ht="30" customHeight="1" thickBot="1">
      <c r="A13" s="42">
        <v>2</v>
      </c>
      <c r="B13" s="12" t="s">
        <v>205</v>
      </c>
      <c r="C13" s="101">
        <v>180</v>
      </c>
      <c r="D13" s="26">
        <v>200</v>
      </c>
      <c r="E13" s="66"/>
      <c r="F13" s="54"/>
      <c r="G13" s="46"/>
      <c r="H13" s="46"/>
      <c r="I13" s="46"/>
      <c r="K13" s="20" t="s">
        <v>18</v>
      </c>
      <c r="L13" s="28" t="s">
        <v>12</v>
      </c>
      <c r="M13" s="19">
        <v>7</v>
      </c>
      <c r="O13" s="14"/>
      <c r="P13" s="65"/>
      <c r="Q13" s="66"/>
    </row>
    <row r="14" spans="1:13" ht="37.5" customHeight="1" thickBot="1">
      <c r="A14" s="42">
        <v>3</v>
      </c>
      <c r="B14" s="12" t="s">
        <v>29</v>
      </c>
      <c r="C14" s="101">
        <v>60</v>
      </c>
      <c r="D14" s="26">
        <v>70</v>
      </c>
      <c r="E14" s="66"/>
      <c r="F14" s="64"/>
      <c r="G14" s="137" t="s">
        <v>197</v>
      </c>
      <c r="H14" s="137"/>
      <c r="I14" s="137"/>
      <c r="K14" s="18" t="s">
        <v>13</v>
      </c>
      <c r="L14" s="28" t="s">
        <v>16</v>
      </c>
      <c r="M14" s="19">
        <v>10</v>
      </c>
    </row>
    <row r="15" spans="1:13" ht="33.75" customHeight="1" thickBot="1">
      <c r="A15" s="43" t="s">
        <v>31</v>
      </c>
      <c r="B15" s="12" t="s">
        <v>15</v>
      </c>
      <c r="C15" s="101">
        <v>10</v>
      </c>
      <c r="D15" s="26">
        <v>15</v>
      </c>
      <c r="E15" s="66"/>
      <c r="F15" s="54"/>
      <c r="G15" s="14"/>
      <c r="H15" s="65"/>
      <c r="I15" s="66"/>
      <c r="K15" s="20" t="s">
        <v>24</v>
      </c>
      <c r="L15" s="28" t="s">
        <v>17</v>
      </c>
      <c r="M15" s="19">
        <v>2</v>
      </c>
    </row>
    <row r="16" spans="1:13" ht="26.25" customHeight="1" thickBot="1">
      <c r="A16" s="42">
        <v>4</v>
      </c>
      <c r="B16" s="12" t="s">
        <v>16</v>
      </c>
      <c r="C16" s="101">
        <v>10</v>
      </c>
      <c r="D16" s="26">
        <v>15</v>
      </c>
      <c r="E16" s="66"/>
      <c r="F16" s="64"/>
      <c r="G16" s="14"/>
      <c r="H16" s="65"/>
      <c r="I16" s="66"/>
      <c r="K16" s="21">
        <v>5</v>
      </c>
      <c r="L16" s="29" t="s">
        <v>72</v>
      </c>
      <c r="M16" s="22">
        <v>350</v>
      </c>
    </row>
    <row r="17" spans="1:13" ht="24" customHeight="1" thickBot="1">
      <c r="A17" s="42">
        <v>5</v>
      </c>
      <c r="B17" s="12" t="s">
        <v>17</v>
      </c>
      <c r="C17" s="101">
        <v>5</v>
      </c>
      <c r="D17" s="26">
        <v>10</v>
      </c>
      <c r="E17" s="66"/>
      <c r="F17" s="54"/>
      <c r="G17" s="14"/>
      <c r="H17" s="65"/>
      <c r="I17" s="66"/>
      <c r="K17" s="142" t="s">
        <v>25</v>
      </c>
      <c r="L17" s="143"/>
      <c r="M17" s="143"/>
    </row>
    <row r="18" spans="1:9" ht="58.5" customHeight="1" thickBot="1">
      <c r="A18" s="42">
        <v>6</v>
      </c>
      <c r="B18" s="12" t="s">
        <v>232</v>
      </c>
      <c r="C18" s="101">
        <v>250</v>
      </c>
      <c r="D18" s="26">
        <v>300</v>
      </c>
      <c r="E18" s="66"/>
      <c r="F18" s="54"/>
      <c r="G18" s="14"/>
      <c r="H18" s="65"/>
      <c r="I18" s="66"/>
    </row>
    <row r="19" spans="1:13" ht="52.5" customHeight="1" thickBot="1">
      <c r="A19" s="42">
        <v>7</v>
      </c>
      <c r="B19" s="12" t="s">
        <v>207</v>
      </c>
      <c r="C19" s="101">
        <v>30</v>
      </c>
      <c r="D19" s="26">
        <v>35</v>
      </c>
      <c r="E19" s="66"/>
      <c r="F19" s="54"/>
      <c r="G19" s="14"/>
      <c r="H19" s="65"/>
      <c r="I19" s="66"/>
      <c r="K19" s="13"/>
      <c r="L19" s="14"/>
      <c r="M19" s="15"/>
    </row>
    <row r="20" spans="1:13" ht="25.5" customHeight="1" thickBot="1">
      <c r="A20" s="42">
        <v>8</v>
      </c>
      <c r="B20" s="12" t="s">
        <v>206</v>
      </c>
      <c r="C20" s="101">
        <v>20</v>
      </c>
      <c r="D20" s="26">
        <v>25</v>
      </c>
      <c r="E20" s="66"/>
      <c r="F20" s="54"/>
      <c r="G20" s="14"/>
      <c r="H20" s="65"/>
      <c r="I20" s="66"/>
      <c r="K20" s="13"/>
      <c r="L20" s="14"/>
      <c r="M20" s="15"/>
    </row>
    <row r="21" spans="1:14" ht="70.5" customHeight="1" thickBot="1">
      <c r="A21" s="127">
        <v>9</v>
      </c>
      <c r="B21" s="129" t="s">
        <v>199</v>
      </c>
      <c r="C21" s="131">
        <v>50</v>
      </c>
      <c r="D21" s="130">
        <v>50</v>
      </c>
      <c r="F21" s="2"/>
      <c r="K21" s="137" t="s">
        <v>19</v>
      </c>
      <c r="L21" s="137"/>
      <c r="M21" s="137"/>
      <c r="N21" s="137"/>
    </row>
    <row r="22" spans="1:14" ht="138.75" customHeight="1" thickBot="1">
      <c r="A22" s="128">
        <v>10</v>
      </c>
      <c r="B22" s="129" t="s">
        <v>200</v>
      </c>
      <c r="C22" s="131">
        <v>50</v>
      </c>
      <c r="D22" s="130">
        <v>50</v>
      </c>
      <c r="F22" s="2"/>
      <c r="K22" s="2"/>
      <c r="L22" s="2"/>
      <c r="M22" s="2"/>
      <c r="N22" s="2"/>
    </row>
    <row r="23" spans="1:14" ht="45" customHeight="1">
      <c r="A23" s="2"/>
      <c r="F23" s="2"/>
      <c r="K23" s="2"/>
      <c r="L23" s="2"/>
      <c r="M23" s="2"/>
      <c r="N23" s="2"/>
    </row>
    <row r="24" spans="1:14" ht="18">
      <c r="A24" s="137" t="s">
        <v>208</v>
      </c>
      <c r="B24" s="137"/>
      <c r="C24" s="137"/>
      <c r="D24" s="137"/>
      <c r="F24" s="2"/>
      <c r="K24" s="2"/>
      <c r="L24" s="2"/>
      <c r="M24" s="2"/>
      <c r="N24" s="2"/>
    </row>
    <row r="25" spans="1:14" ht="18">
      <c r="A25" s="2"/>
      <c r="F25" s="2"/>
      <c r="K25" s="2"/>
      <c r="L25" s="2"/>
      <c r="M25" s="2"/>
      <c r="N25" s="2"/>
    </row>
    <row r="26" spans="1:6" ht="18">
      <c r="A26" s="3"/>
      <c r="F26" s="3"/>
    </row>
    <row r="27" spans="1:5" ht="18">
      <c r="A27" s="137" t="s">
        <v>202</v>
      </c>
      <c r="B27" s="137"/>
      <c r="C27" s="137"/>
      <c r="D27" s="137"/>
      <c r="E27" s="2"/>
    </row>
    <row r="28" spans="1:6" ht="18">
      <c r="A28" s="2"/>
      <c r="F28" s="2"/>
    </row>
    <row r="29" spans="1:6" ht="18">
      <c r="A29" s="2"/>
      <c r="F29" s="2"/>
    </row>
    <row r="30" spans="1:6" ht="18">
      <c r="A30" s="2"/>
      <c r="F30" s="2"/>
    </row>
    <row r="31" spans="1:6" ht="18">
      <c r="A31" s="2"/>
      <c r="F31" s="2"/>
    </row>
  </sheetData>
  <sheetProtection/>
  <mergeCells count="23">
    <mergeCell ref="K1:M1"/>
    <mergeCell ref="K2:M2"/>
    <mergeCell ref="K4:M4"/>
    <mergeCell ref="K6:M6"/>
    <mergeCell ref="F1:I1"/>
    <mergeCell ref="F2:I2"/>
    <mergeCell ref="A6:D6"/>
    <mergeCell ref="A7:D7"/>
    <mergeCell ref="A8:D8"/>
    <mergeCell ref="F7:I7"/>
    <mergeCell ref="F8:I8"/>
    <mergeCell ref="A1:D1"/>
    <mergeCell ref="A2:D2"/>
    <mergeCell ref="G14:I14"/>
    <mergeCell ref="A24:D24"/>
    <mergeCell ref="K21:N21"/>
    <mergeCell ref="F4:I4"/>
    <mergeCell ref="F6:I6"/>
    <mergeCell ref="A27:D27"/>
    <mergeCell ref="K17:M17"/>
    <mergeCell ref="K7:M7"/>
    <mergeCell ref="K8:M8"/>
    <mergeCell ref="A4:D4"/>
  </mergeCells>
  <printOptions/>
  <pageMargins left="0.7086614173228347" right="0.31" top="0.7480314960629921" bottom="0.7480314960629921" header="0.31496062992125984" footer="0.3149606299212598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49">
      <selection activeCell="D1" sqref="D1:D4"/>
    </sheetView>
  </sheetViews>
  <sheetFormatPr defaultColWidth="9.00390625" defaultRowHeight="12.75"/>
  <cols>
    <col min="1" max="1" width="7.875" style="0" customWidth="1"/>
    <col min="2" max="2" width="65.50390625" style="0" customWidth="1"/>
    <col min="3" max="3" width="20.00390625" style="0" hidden="1" customWidth="1"/>
    <col min="4" max="4" width="23.50390625" style="0" customWidth="1"/>
  </cols>
  <sheetData>
    <row r="1" spans="1:4" ht="18">
      <c r="A1" s="3"/>
      <c r="B1" s="3"/>
      <c r="C1" s="3"/>
      <c r="D1" s="1" t="s">
        <v>3</v>
      </c>
    </row>
    <row r="2" spans="1:4" ht="18">
      <c r="A2" s="3"/>
      <c r="B2" s="3"/>
      <c r="C2" s="3"/>
      <c r="D2" s="1" t="s">
        <v>33</v>
      </c>
    </row>
    <row r="3" spans="1:4" ht="18">
      <c r="A3" s="3"/>
      <c r="B3" s="3"/>
      <c r="C3" s="3"/>
      <c r="D3" s="1" t="s">
        <v>201</v>
      </c>
    </row>
    <row r="4" spans="1:4" ht="18">
      <c r="A4" s="3"/>
      <c r="B4" s="3"/>
      <c r="C4" s="3"/>
      <c r="D4" s="1"/>
    </row>
    <row r="5" spans="1:4" ht="18">
      <c r="A5" s="3"/>
      <c r="B5" s="3"/>
      <c r="C5" s="3"/>
      <c r="D5" s="3"/>
    </row>
    <row r="6" spans="1:4" ht="17.25">
      <c r="A6" s="150" t="s">
        <v>112</v>
      </c>
      <c r="B6" s="150"/>
      <c r="C6" s="150"/>
      <c r="D6" s="150"/>
    </row>
    <row r="7" spans="1:4" ht="18">
      <c r="A7" s="23"/>
      <c r="B7" s="23"/>
      <c r="C7" s="23"/>
      <c r="D7" s="23"/>
    </row>
    <row r="8" spans="1:4" ht="17.25">
      <c r="A8" s="151" t="s">
        <v>68</v>
      </c>
      <c r="B8" s="152"/>
      <c r="C8" s="152"/>
      <c r="D8" s="152"/>
    </row>
    <row r="9" spans="1:4" ht="17.25">
      <c r="A9" s="150" t="s">
        <v>209</v>
      </c>
      <c r="B9" s="150"/>
      <c r="C9" s="150"/>
      <c r="D9" s="150"/>
    </row>
    <row r="11" spans="1:4" ht="18">
      <c r="A11" s="3"/>
      <c r="B11" s="3"/>
      <c r="C11" s="3"/>
      <c r="D11" s="3"/>
    </row>
    <row r="12" spans="1:4" ht="54">
      <c r="A12" s="6" t="s">
        <v>0</v>
      </c>
      <c r="B12" s="6" t="s">
        <v>4</v>
      </c>
      <c r="C12" s="6" t="s">
        <v>37</v>
      </c>
      <c r="D12" s="6" t="s">
        <v>75</v>
      </c>
    </row>
    <row r="13" spans="1:4" ht="26.25" customHeight="1">
      <c r="A13" s="24"/>
      <c r="B13" s="41" t="s">
        <v>47</v>
      </c>
      <c r="C13" s="24"/>
      <c r="D13" s="24"/>
    </row>
    <row r="14" spans="1:4" ht="75.75" customHeight="1" hidden="1">
      <c r="A14" s="6">
        <v>1</v>
      </c>
      <c r="B14" s="30" t="s">
        <v>165</v>
      </c>
      <c r="C14" s="97">
        <v>6000000</v>
      </c>
      <c r="D14" s="98">
        <f>C14/10000</f>
        <v>600</v>
      </c>
    </row>
    <row r="15" spans="1:4" ht="33.75" customHeight="1" hidden="1">
      <c r="A15" s="6">
        <v>2</v>
      </c>
      <c r="B15" s="30" t="s">
        <v>78</v>
      </c>
      <c r="C15" s="97">
        <v>9000000</v>
      </c>
      <c r="D15" s="98">
        <v>1100</v>
      </c>
    </row>
    <row r="16" spans="1:4" ht="31.5" customHeight="1" hidden="1">
      <c r="A16" s="6">
        <v>3</v>
      </c>
      <c r="B16" s="30" t="s">
        <v>42</v>
      </c>
      <c r="C16" s="97">
        <v>3000000</v>
      </c>
      <c r="D16" s="98">
        <f>C16/10000</f>
        <v>300</v>
      </c>
    </row>
    <row r="17" spans="1:4" ht="38.25" customHeight="1" hidden="1">
      <c r="A17" s="6">
        <v>4</v>
      </c>
      <c r="B17" s="30" t="s">
        <v>79</v>
      </c>
      <c r="C17" s="24"/>
      <c r="D17" s="98">
        <v>500</v>
      </c>
    </row>
    <row r="18" spans="1:4" ht="37.5" customHeight="1" hidden="1">
      <c r="A18" s="6">
        <v>5</v>
      </c>
      <c r="B18" s="34" t="s">
        <v>43</v>
      </c>
      <c r="C18" s="97">
        <v>8000000</v>
      </c>
      <c r="D18" s="98">
        <v>1000</v>
      </c>
    </row>
    <row r="19" spans="1:4" ht="54" hidden="1">
      <c r="A19" s="6">
        <v>6</v>
      </c>
      <c r="B19" s="34" t="s">
        <v>166</v>
      </c>
      <c r="C19" s="97">
        <v>5000000</v>
      </c>
      <c r="D19" s="98">
        <v>600</v>
      </c>
    </row>
    <row r="20" spans="1:4" ht="18" hidden="1">
      <c r="A20" s="6">
        <v>7</v>
      </c>
      <c r="B20" s="99" t="s">
        <v>167</v>
      </c>
      <c r="C20" s="97"/>
      <c r="D20" s="98">
        <v>500</v>
      </c>
    </row>
    <row r="21" spans="1:4" ht="18" hidden="1">
      <c r="A21" s="6">
        <v>8</v>
      </c>
      <c r="B21" s="34" t="s">
        <v>65</v>
      </c>
      <c r="C21" s="97">
        <v>2000000</v>
      </c>
      <c r="D21" s="98">
        <f>C21/10000</f>
        <v>200</v>
      </c>
    </row>
    <row r="22" spans="1:4" ht="18" hidden="1">
      <c r="A22" s="6">
        <v>9</v>
      </c>
      <c r="B22" s="34" t="s">
        <v>80</v>
      </c>
      <c r="C22" s="97"/>
      <c r="D22" s="98">
        <v>600</v>
      </c>
    </row>
    <row r="23" spans="1:4" ht="18">
      <c r="A23" s="6">
        <v>1</v>
      </c>
      <c r="B23" s="35" t="s">
        <v>44</v>
      </c>
      <c r="C23" s="97">
        <v>500000</v>
      </c>
      <c r="D23" s="98">
        <v>60</v>
      </c>
    </row>
    <row r="24" spans="1:4" ht="18">
      <c r="A24" s="6">
        <v>2</v>
      </c>
      <c r="B24" s="35" t="s">
        <v>203</v>
      </c>
      <c r="C24" s="97"/>
      <c r="D24" s="98">
        <v>100</v>
      </c>
    </row>
    <row r="25" spans="1:4" ht="18">
      <c r="A25" s="6">
        <v>3</v>
      </c>
      <c r="B25" s="4" t="s">
        <v>63</v>
      </c>
      <c r="C25" s="97">
        <v>1200000</v>
      </c>
      <c r="D25" s="98">
        <v>200</v>
      </c>
    </row>
    <row r="26" spans="1:4" ht="18">
      <c r="A26" s="6">
        <v>4</v>
      </c>
      <c r="B26" s="4" t="s">
        <v>64</v>
      </c>
      <c r="C26" s="97">
        <v>800000</v>
      </c>
      <c r="D26" s="98">
        <v>130</v>
      </c>
    </row>
    <row r="27" spans="1:4" ht="18">
      <c r="A27" s="6">
        <v>5</v>
      </c>
      <c r="B27" s="4" t="s">
        <v>45</v>
      </c>
      <c r="C27" s="97">
        <v>800000</v>
      </c>
      <c r="D27" s="98">
        <v>130</v>
      </c>
    </row>
    <row r="28" spans="1:4" ht="18" hidden="1">
      <c r="A28" s="6">
        <v>14</v>
      </c>
      <c r="B28" s="4" t="s">
        <v>46</v>
      </c>
      <c r="C28" s="97">
        <v>60000</v>
      </c>
      <c r="D28" s="98">
        <v>10</v>
      </c>
    </row>
    <row r="29" spans="1:4" ht="18">
      <c r="A29" s="6">
        <v>6</v>
      </c>
      <c r="B29" s="4" t="s">
        <v>81</v>
      </c>
      <c r="C29" s="97"/>
      <c r="D29" s="98">
        <v>20</v>
      </c>
    </row>
    <row r="30" spans="1:4" ht="36" hidden="1">
      <c r="A30" s="6">
        <v>16</v>
      </c>
      <c r="B30" s="5" t="s">
        <v>113</v>
      </c>
      <c r="C30" s="97"/>
      <c r="D30" s="98">
        <v>20</v>
      </c>
    </row>
    <row r="31" spans="1:4" ht="19.5" hidden="1">
      <c r="A31" s="24"/>
      <c r="B31" s="41" t="s">
        <v>48</v>
      </c>
      <c r="C31" s="24"/>
      <c r="D31" s="123"/>
    </row>
    <row r="32" spans="1:4" ht="18" hidden="1">
      <c r="A32" s="6">
        <v>1</v>
      </c>
      <c r="B32" s="30" t="s">
        <v>35</v>
      </c>
      <c r="C32" s="100">
        <v>200000</v>
      </c>
      <c r="D32" s="98">
        <v>30</v>
      </c>
    </row>
    <row r="33" spans="1:4" ht="18" hidden="1">
      <c r="A33" s="6">
        <v>2</v>
      </c>
      <c r="B33" s="30" t="s">
        <v>36</v>
      </c>
      <c r="C33" s="100">
        <v>20000</v>
      </c>
      <c r="D33" s="98">
        <v>5</v>
      </c>
    </row>
    <row r="34" spans="1:4" ht="36">
      <c r="A34" s="115" t="s">
        <v>212</v>
      </c>
      <c r="B34" s="30" t="s">
        <v>210</v>
      </c>
      <c r="C34" s="100"/>
      <c r="D34" s="98"/>
    </row>
    <row r="35" spans="1:4" ht="18">
      <c r="A35" s="115" t="s">
        <v>211</v>
      </c>
      <c r="B35" s="30" t="s">
        <v>213</v>
      </c>
      <c r="C35" s="100"/>
      <c r="D35" s="98">
        <v>30</v>
      </c>
    </row>
    <row r="36" spans="1:4" ht="18">
      <c r="A36" s="115" t="s">
        <v>214</v>
      </c>
      <c r="B36" s="30" t="s">
        <v>215</v>
      </c>
      <c r="C36" s="100"/>
      <c r="D36" s="98">
        <v>50</v>
      </c>
    </row>
    <row r="37" spans="1:4" ht="18">
      <c r="A37" s="115" t="s">
        <v>216</v>
      </c>
      <c r="B37" s="30" t="s">
        <v>217</v>
      </c>
      <c r="C37" s="100"/>
      <c r="D37" s="98"/>
    </row>
    <row r="38" spans="1:4" ht="18">
      <c r="A38" s="115" t="s">
        <v>218</v>
      </c>
      <c r="B38" s="30" t="s">
        <v>213</v>
      </c>
      <c r="C38" s="100"/>
      <c r="D38" s="98">
        <v>40</v>
      </c>
    </row>
    <row r="39" spans="1:4" ht="18">
      <c r="A39" s="115" t="s">
        <v>219</v>
      </c>
      <c r="B39" s="30" t="s">
        <v>215</v>
      </c>
      <c r="C39" s="100"/>
      <c r="D39" s="98">
        <v>60</v>
      </c>
    </row>
    <row r="40" spans="1:4" ht="18">
      <c r="A40" s="116" t="s">
        <v>224</v>
      </c>
      <c r="B40" s="4" t="s">
        <v>225</v>
      </c>
      <c r="C40" s="4"/>
      <c r="D40" s="98">
        <v>1.8</v>
      </c>
    </row>
    <row r="41" spans="1:4" ht="66">
      <c r="A41" s="119">
        <v>10</v>
      </c>
      <c r="B41" s="120" t="s">
        <v>199</v>
      </c>
      <c r="C41" s="121">
        <v>1500000</v>
      </c>
      <c r="D41" s="122">
        <v>50</v>
      </c>
    </row>
    <row r="42" spans="1:4" ht="132">
      <c r="A42" s="119">
        <v>11</v>
      </c>
      <c r="B42" s="120" t="s">
        <v>200</v>
      </c>
      <c r="C42" s="121">
        <v>1500000</v>
      </c>
      <c r="D42" s="122">
        <v>50</v>
      </c>
    </row>
    <row r="43" spans="1:4" ht="33">
      <c r="A43" s="116" t="s">
        <v>226</v>
      </c>
      <c r="B43" s="120" t="s">
        <v>227</v>
      </c>
      <c r="C43" s="4"/>
      <c r="D43" s="122">
        <v>50</v>
      </c>
    </row>
    <row r="44" spans="1:4" ht="18">
      <c r="A44" s="117"/>
      <c r="B44" s="48"/>
      <c r="C44" s="48"/>
      <c r="D44" s="118"/>
    </row>
    <row r="45" spans="1:4" ht="18">
      <c r="A45" s="117"/>
      <c r="B45" s="48"/>
      <c r="C45" s="48"/>
      <c r="D45" s="118"/>
    </row>
    <row r="46" spans="1:4" ht="18">
      <c r="A46" s="117"/>
      <c r="B46" s="48"/>
      <c r="C46" s="48"/>
      <c r="D46" s="118"/>
    </row>
    <row r="47" spans="1:4" ht="18">
      <c r="A47" s="117"/>
      <c r="B47" s="48"/>
      <c r="C47" s="48"/>
      <c r="D47" s="118"/>
    </row>
    <row r="48" spans="1:4" ht="18">
      <c r="A48" s="117"/>
      <c r="B48" s="48"/>
      <c r="C48" s="48"/>
      <c r="D48" s="118"/>
    </row>
    <row r="49" spans="1:4" ht="18">
      <c r="A49" s="117"/>
      <c r="B49" s="48"/>
      <c r="C49" s="48"/>
      <c r="D49" s="118"/>
    </row>
    <row r="51" spans="1:4" ht="18">
      <c r="A51" s="137" t="s">
        <v>177</v>
      </c>
      <c r="B51" s="137"/>
      <c r="C51" s="137"/>
      <c r="D51" s="137"/>
    </row>
    <row r="53" spans="1:4" ht="18">
      <c r="A53" s="137" t="s">
        <v>202</v>
      </c>
      <c r="B53" s="137"/>
      <c r="C53" s="137"/>
      <c r="D53" s="137"/>
    </row>
  </sheetData>
  <sheetProtection/>
  <mergeCells count="5">
    <mergeCell ref="A51:D51"/>
    <mergeCell ref="A53:D53"/>
    <mergeCell ref="A9:D9"/>
    <mergeCell ref="A6:D6"/>
    <mergeCell ref="A8:D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4"/>
  <sheetViews>
    <sheetView zoomScale="83" zoomScaleNormal="83" zoomScalePageLayoutView="0" workbookViewId="0" topLeftCell="A1">
      <selection activeCell="A1" sqref="A1:D54"/>
    </sheetView>
  </sheetViews>
  <sheetFormatPr defaultColWidth="9.00390625" defaultRowHeight="12.75"/>
  <cols>
    <col min="1" max="1" width="7.875" style="0" customWidth="1"/>
    <col min="2" max="2" width="65.50390625" style="0" customWidth="1"/>
    <col min="3" max="3" width="20.00390625" style="0" hidden="1" customWidth="1"/>
    <col min="4" max="4" width="23.50390625" style="0" customWidth="1"/>
    <col min="6" max="6" width="0" style="0" hidden="1" customWidth="1"/>
    <col min="7" max="7" width="40.875" style="0" hidden="1" customWidth="1"/>
    <col min="8" max="8" width="19.875" style="0" hidden="1" customWidth="1"/>
    <col min="9" max="9" width="19.50390625" style="0" hidden="1" customWidth="1"/>
    <col min="11" max="11" width="37.25390625" style="0" customWidth="1"/>
    <col min="12" max="12" width="21.00390625" style="0" customWidth="1"/>
    <col min="13" max="13" width="25.75390625" style="0" customWidth="1"/>
  </cols>
  <sheetData>
    <row r="1" spans="1:13" ht="18">
      <c r="A1" s="3"/>
      <c r="B1" s="3"/>
      <c r="C1" s="3"/>
      <c r="D1" s="1" t="s">
        <v>3</v>
      </c>
      <c r="F1" s="3"/>
      <c r="G1" s="3"/>
      <c r="H1" s="3"/>
      <c r="I1" s="1" t="s">
        <v>3</v>
      </c>
      <c r="J1" s="3"/>
      <c r="K1" s="3"/>
      <c r="L1" s="3"/>
      <c r="M1" s="1" t="s">
        <v>3</v>
      </c>
    </row>
    <row r="2" spans="1:13" ht="18">
      <c r="A2" s="3"/>
      <c r="B2" s="3"/>
      <c r="C2" s="3"/>
      <c r="D2" s="1" t="s">
        <v>248</v>
      </c>
      <c r="F2" s="3"/>
      <c r="G2" s="3"/>
      <c r="H2" s="3"/>
      <c r="I2" s="1" t="s">
        <v>33</v>
      </c>
      <c r="J2" s="3"/>
      <c r="K2" s="3"/>
      <c r="L2" s="3"/>
      <c r="M2" s="1" t="s">
        <v>33</v>
      </c>
    </row>
    <row r="3" spans="1:13" ht="18">
      <c r="A3" s="3"/>
      <c r="B3" s="3"/>
      <c r="C3" s="3"/>
      <c r="D3" s="1" t="s">
        <v>249</v>
      </c>
      <c r="F3" s="3"/>
      <c r="G3" s="3"/>
      <c r="H3" s="3"/>
      <c r="I3" s="1" t="s">
        <v>2</v>
      </c>
      <c r="J3" s="3"/>
      <c r="K3" s="3"/>
      <c r="L3" s="3"/>
      <c r="M3" s="1" t="s">
        <v>2</v>
      </c>
    </row>
    <row r="4" spans="1:13" ht="18">
      <c r="A4" s="3"/>
      <c r="B4" s="3"/>
      <c r="C4" s="3"/>
      <c r="D4" s="1" t="s">
        <v>250</v>
      </c>
      <c r="F4" s="3"/>
      <c r="G4" s="3"/>
      <c r="H4" s="3"/>
      <c r="I4" s="1"/>
      <c r="J4" s="3"/>
      <c r="K4" s="3"/>
      <c r="L4" s="3"/>
      <c r="M4" s="1"/>
    </row>
    <row r="5" spans="1:13" ht="18">
      <c r="A5" s="3"/>
      <c r="B5" s="3"/>
      <c r="C5" s="3"/>
      <c r="D5" s="3"/>
      <c r="F5" s="3"/>
      <c r="G5" s="3"/>
      <c r="H5" s="3"/>
      <c r="I5" s="3"/>
      <c r="J5" s="3"/>
      <c r="K5" s="3"/>
      <c r="L5" s="3"/>
      <c r="M5" s="3"/>
    </row>
    <row r="6" spans="1:13" ht="17.25">
      <c r="A6" s="150" t="s">
        <v>112</v>
      </c>
      <c r="B6" s="150"/>
      <c r="C6" s="150"/>
      <c r="D6" s="150"/>
      <c r="F6" s="150" t="s">
        <v>51</v>
      </c>
      <c r="G6" s="150"/>
      <c r="H6" s="150"/>
      <c r="I6" s="150"/>
      <c r="J6" s="150" t="s">
        <v>123</v>
      </c>
      <c r="K6" s="150"/>
      <c r="L6" s="150"/>
      <c r="M6" s="150"/>
    </row>
    <row r="7" spans="1:13" ht="18">
      <c r="A7" s="23"/>
      <c r="B7" s="23"/>
      <c r="C7" s="23"/>
      <c r="D7" s="23"/>
      <c r="F7" s="23"/>
      <c r="G7" s="23"/>
      <c r="H7" s="23"/>
      <c r="I7" s="23"/>
      <c r="J7" s="23"/>
      <c r="K7" s="23"/>
      <c r="L7" s="23"/>
      <c r="M7" s="23"/>
    </row>
    <row r="8" spans="1:13" ht="17.25">
      <c r="A8" s="151" t="s">
        <v>68</v>
      </c>
      <c r="B8" s="152"/>
      <c r="C8" s="152"/>
      <c r="D8" s="152"/>
      <c r="F8" s="150" t="s">
        <v>41</v>
      </c>
      <c r="G8" s="158"/>
      <c r="H8" s="158"/>
      <c r="I8" s="158"/>
      <c r="J8" s="151" t="s">
        <v>132</v>
      </c>
      <c r="K8" s="152"/>
      <c r="L8" s="152"/>
      <c r="M8" s="152"/>
    </row>
    <row r="9" spans="1:13" ht="17.25">
      <c r="A9" s="150" t="s">
        <v>234</v>
      </c>
      <c r="B9" s="150"/>
      <c r="C9" s="150"/>
      <c r="D9" s="150"/>
      <c r="F9" s="162" t="s">
        <v>34</v>
      </c>
      <c r="G9" s="162"/>
      <c r="H9" s="162"/>
      <c r="I9" s="162"/>
      <c r="J9" s="150" t="s">
        <v>133</v>
      </c>
      <c r="K9" s="150"/>
      <c r="L9" s="150"/>
      <c r="M9" s="150"/>
    </row>
    <row r="10" spans="6:9" ht="17.25">
      <c r="F10" s="150" t="s">
        <v>27</v>
      </c>
      <c r="G10" s="150"/>
      <c r="H10" s="150"/>
      <c r="I10" s="150"/>
    </row>
    <row r="11" spans="1:13" ht="18">
      <c r="A11" s="3"/>
      <c r="B11" s="3"/>
      <c r="C11" s="3"/>
      <c r="D11" s="3"/>
      <c r="J11" s="69" t="s">
        <v>127</v>
      </c>
      <c r="K11" s="3"/>
      <c r="L11" s="3"/>
      <c r="M11" s="3"/>
    </row>
    <row r="12" spans="1:13" ht="71.25">
      <c r="A12" s="6" t="s">
        <v>0</v>
      </c>
      <c r="B12" s="6" t="s">
        <v>4</v>
      </c>
      <c r="C12" s="6" t="s">
        <v>37</v>
      </c>
      <c r="D12" s="6" t="s">
        <v>75</v>
      </c>
      <c r="F12" s="6" t="s">
        <v>0</v>
      </c>
      <c r="G12" s="6" t="s">
        <v>4</v>
      </c>
      <c r="H12" s="6" t="s">
        <v>37</v>
      </c>
      <c r="I12" s="6" t="s">
        <v>38</v>
      </c>
      <c r="J12" s="6" t="s">
        <v>0</v>
      </c>
      <c r="K12" s="6" t="s">
        <v>4</v>
      </c>
      <c r="L12" s="6" t="s">
        <v>124</v>
      </c>
      <c r="M12" s="6" t="s">
        <v>126</v>
      </c>
    </row>
    <row r="13" spans="1:13" ht="26.25" customHeight="1">
      <c r="A13" s="24"/>
      <c r="B13" s="41" t="s">
        <v>47</v>
      </c>
      <c r="C13" s="24"/>
      <c r="D13" s="24"/>
      <c r="F13" s="6">
        <v>1</v>
      </c>
      <c r="G13" s="30" t="s">
        <v>35</v>
      </c>
      <c r="H13" s="32">
        <v>700000</v>
      </c>
      <c r="I13" s="31">
        <f>H13/10000</f>
        <v>70</v>
      </c>
      <c r="J13" s="59">
        <v>1</v>
      </c>
      <c r="K13" s="7" t="s">
        <v>134</v>
      </c>
      <c r="L13" s="7" t="s">
        <v>125</v>
      </c>
      <c r="M13" s="45">
        <v>70</v>
      </c>
    </row>
    <row r="14" spans="1:13" ht="22.5" customHeight="1">
      <c r="A14" s="153" t="s">
        <v>235</v>
      </c>
      <c r="B14" s="154"/>
      <c r="C14" s="154"/>
      <c r="D14" s="155"/>
      <c r="F14" s="6"/>
      <c r="G14" s="30"/>
      <c r="H14" s="32"/>
      <c r="I14" s="68"/>
      <c r="J14" s="132"/>
      <c r="K14" s="133"/>
      <c r="L14" s="133"/>
      <c r="M14" s="134"/>
    </row>
    <row r="15" spans="1:13" ht="27.75" customHeight="1">
      <c r="A15" s="6">
        <v>1</v>
      </c>
      <c r="B15" s="30" t="s">
        <v>236</v>
      </c>
      <c r="C15" s="97">
        <v>6000000</v>
      </c>
      <c r="D15" s="98">
        <v>1100</v>
      </c>
      <c r="F15" s="6">
        <v>2</v>
      </c>
      <c r="G15" s="30" t="s">
        <v>36</v>
      </c>
      <c r="H15" s="32">
        <v>100000</v>
      </c>
      <c r="I15" s="68">
        <f>H15/10000</f>
        <v>10</v>
      </c>
      <c r="J15" s="37"/>
      <c r="K15" s="38"/>
      <c r="L15" s="38"/>
      <c r="M15" s="51"/>
    </row>
    <row r="16" spans="1:13" ht="27.75" customHeight="1">
      <c r="A16" s="6">
        <v>2</v>
      </c>
      <c r="B16" s="30" t="s">
        <v>237</v>
      </c>
      <c r="C16" s="97"/>
      <c r="D16" s="98">
        <v>1300</v>
      </c>
      <c r="F16" s="103"/>
      <c r="G16" s="124"/>
      <c r="H16" s="125"/>
      <c r="I16" s="126"/>
      <c r="J16" s="37"/>
      <c r="K16" s="38"/>
      <c r="L16" s="38"/>
      <c r="M16" s="51"/>
    </row>
    <row r="17" spans="1:14" ht="27.75" customHeight="1">
      <c r="A17" s="6">
        <v>3</v>
      </c>
      <c r="B17" s="30" t="s">
        <v>238</v>
      </c>
      <c r="C17" s="97">
        <v>9000000</v>
      </c>
      <c r="D17" s="98">
        <v>1500</v>
      </c>
      <c r="F17" s="159" t="s">
        <v>39</v>
      </c>
      <c r="G17" s="160"/>
      <c r="H17" s="160"/>
      <c r="I17" s="160"/>
      <c r="J17" s="37"/>
      <c r="K17" s="137" t="s">
        <v>76</v>
      </c>
      <c r="L17" s="137"/>
      <c r="M17" s="137"/>
      <c r="N17" s="137"/>
    </row>
    <row r="18" spans="1:10" ht="27.75" customHeight="1">
      <c r="A18" s="6">
        <v>4</v>
      </c>
      <c r="B18" s="30" t="s">
        <v>239</v>
      </c>
      <c r="C18" s="97">
        <v>3000000</v>
      </c>
      <c r="D18" s="98">
        <v>800</v>
      </c>
      <c r="F18" s="6">
        <v>1</v>
      </c>
      <c r="G18" s="30" t="s">
        <v>35</v>
      </c>
      <c r="H18" s="32">
        <v>350000</v>
      </c>
      <c r="I18" s="68">
        <f>H18/10000</f>
        <v>35</v>
      </c>
      <c r="J18" s="37"/>
    </row>
    <row r="19" spans="1:14" ht="27.75" customHeight="1">
      <c r="A19" s="6">
        <v>5</v>
      </c>
      <c r="B19" s="30" t="s">
        <v>240</v>
      </c>
      <c r="C19" s="24"/>
      <c r="D19" s="98">
        <v>800</v>
      </c>
      <c r="F19" s="6">
        <v>2</v>
      </c>
      <c r="G19" s="30" t="s">
        <v>36</v>
      </c>
      <c r="H19" s="32">
        <v>50000</v>
      </c>
      <c r="I19" s="68">
        <f>H19/10000</f>
        <v>5</v>
      </c>
      <c r="J19" s="37"/>
      <c r="K19" s="137" t="s">
        <v>77</v>
      </c>
      <c r="L19" s="137"/>
      <c r="M19" s="137"/>
      <c r="N19" s="137"/>
    </row>
    <row r="20" spans="1:14" ht="27.75" customHeight="1">
      <c r="A20" s="6">
        <v>6</v>
      </c>
      <c r="B20" s="34" t="s">
        <v>241</v>
      </c>
      <c r="C20" s="24"/>
      <c r="D20" s="98">
        <v>350</v>
      </c>
      <c r="F20" s="37"/>
      <c r="G20" s="38"/>
      <c r="H20" s="39"/>
      <c r="I20" s="40"/>
      <c r="J20" s="37"/>
      <c r="K20" s="2"/>
      <c r="L20" s="2"/>
      <c r="M20" s="2"/>
      <c r="N20" s="2"/>
    </row>
    <row r="21" spans="1:14" ht="22.5" customHeight="1">
      <c r="A21" s="153" t="s">
        <v>242</v>
      </c>
      <c r="B21" s="154"/>
      <c r="C21" s="154"/>
      <c r="D21" s="155"/>
      <c r="F21" s="37"/>
      <c r="G21" s="38"/>
      <c r="H21" s="39"/>
      <c r="I21" s="40"/>
      <c r="J21" s="37"/>
      <c r="K21" s="2"/>
      <c r="L21" s="2"/>
      <c r="M21" s="2"/>
      <c r="N21" s="2"/>
    </row>
    <row r="22" spans="1:10" ht="22.5" customHeight="1">
      <c r="A22" s="6">
        <v>7</v>
      </c>
      <c r="B22" s="30" t="s">
        <v>243</v>
      </c>
      <c r="C22" s="97">
        <v>8000000</v>
      </c>
      <c r="D22" s="98">
        <v>1000</v>
      </c>
      <c r="J22" s="37"/>
    </row>
    <row r="23" spans="1:13" ht="22.5" customHeight="1">
      <c r="A23" s="6">
        <v>8</v>
      </c>
      <c r="B23" s="30" t="s">
        <v>244</v>
      </c>
      <c r="C23" s="97">
        <v>5000000</v>
      </c>
      <c r="D23" s="98">
        <v>1200</v>
      </c>
      <c r="J23" s="156"/>
      <c r="K23" s="157"/>
      <c r="L23" s="157"/>
      <c r="M23" s="157"/>
    </row>
    <row r="24" spans="1:13" ht="22.5" customHeight="1">
      <c r="A24" s="6">
        <v>9</v>
      </c>
      <c r="B24" s="30" t="s">
        <v>245</v>
      </c>
      <c r="C24" s="97"/>
      <c r="D24" s="98">
        <v>1500</v>
      </c>
      <c r="J24" s="37"/>
      <c r="K24" s="38"/>
      <c r="L24" s="38"/>
      <c r="M24" s="51"/>
    </row>
    <row r="25" spans="1:13" ht="22.5" customHeight="1">
      <c r="A25" s="6">
        <v>10</v>
      </c>
      <c r="B25" s="34" t="s">
        <v>239</v>
      </c>
      <c r="C25" s="97">
        <v>2000000</v>
      </c>
      <c r="D25" s="98">
        <v>700</v>
      </c>
      <c r="J25" s="37"/>
      <c r="K25" s="38"/>
      <c r="L25" s="38"/>
      <c r="M25" s="51"/>
    </row>
    <row r="26" spans="1:13" ht="22.5" customHeight="1">
      <c r="A26" s="6">
        <v>11</v>
      </c>
      <c r="B26" s="34" t="s">
        <v>240</v>
      </c>
      <c r="C26" s="97"/>
      <c r="D26" s="98">
        <v>600</v>
      </c>
      <c r="J26" s="37"/>
      <c r="K26" s="58"/>
      <c r="L26" s="58"/>
      <c r="M26" s="51"/>
    </row>
    <row r="27" spans="1:13" ht="22.5" customHeight="1">
      <c r="A27" s="6">
        <v>12</v>
      </c>
      <c r="B27" s="34" t="s">
        <v>241</v>
      </c>
      <c r="C27" s="97"/>
      <c r="D27" s="98">
        <v>250</v>
      </c>
      <c r="J27" s="37"/>
      <c r="K27" s="58"/>
      <c r="L27" s="58"/>
      <c r="M27" s="51"/>
    </row>
    <row r="28" spans="1:13" ht="19.5">
      <c r="A28" s="153" t="s">
        <v>213</v>
      </c>
      <c r="B28" s="154"/>
      <c r="C28" s="154"/>
      <c r="D28" s="155"/>
      <c r="J28" s="37"/>
      <c r="K28" s="58"/>
      <c r="L28" s="58"/>
      <c r="M28" s="51"/>
    </row>
    <row r="29" spans="1:13" ht="18">
      <c r="A29" s="6">
        <v>13</v>
      </c>
      <c r="B29" s="35" t="s">
        <v>246</v>
      </c>
      <c r="C29" s="97">
        <v>500000</v>
      </c>
      <c r="D29" s="98">
        <v>200</v>
      </c>
      <c r="J29" s="37"/>
      <c r="K29" s="48"/>
      <c r="L29" s="48"/>
      <c r="M29" s="51"/>
    </row>
    <row r="30" spans="1:13" ht="18">
      <c r="A30" s="6">
        <v>14</v>
      </c>
      <c r="B30" s="35" t="s">
        <v>239</v>
      </c>
      <c r="C30" s="97"/>
      <c r="D30" s="98">
        <v>130</v>
      </c>
      <c r="J30" s="37"/>
      <c r="K30" s="48"/>
      <c r="L30" s="48"/>
      <c r="M30" s="51"/>
    </row>
    <row r="31" spans="1:13" ht="18">
      <c r="A31" s="6">
        <v>15</v>
      </c>
      <c r="B31" s="4" t="s">
        <v>247</v>
      </c>
      <c r="C31" s="97">
        <v>1200000</v>
      </c>
      <c r="D31" s="98">
        <v>100</v>
      </c>
      <c r="F31" s="137" t="s">
        <v>40</v>
      </c>
      <c r="G31" s="137"/>
      <c r="H31" s="137"/>
      <c r="I31" s="137"/>
      <c r="J31" s="37"/>
      <c r="K31" s="48"/>
      <c r="L31" s="48"/>
      <c r="M31" s="51"/>
    </row>
    <row r="32" spans="1:13" ht="18">
      <c r="A32" s="6">
        <v>16</v>
      </c>
      <c r="B32" s="4" t="s">
        <v>241</v>
      </c>
      <c r="C32" s="97">
        <v>800000</v>
      </c>
      <c r="D32" s="98">
        <v>60</v>
      </c>
      <c r="J32" s="37"/>
      <c r="K32" s="48"/>
      <c r="L32" s="48"/>
      <c r="M32" s="51"/>
    </row>
    <row r="33" spans="1:13" ht="18">
      <c r="A33" s="159"/>
      <c r="B33" s="160"/>
      <c r="C33" s="160"/>
      <c r="D33" s="161"/>
      <c r="F33" s="2"/>
      <c r="G33" s="2"/>
      <c r="H33" s="2"/>
      <c r="I33" s="2"/>
      <c r="J33" s="37"/>
      <c r="K33" s="48"/>
      <c r="L33" s="48"/>
      <c r="M33" s="51"/>
    </row>
    <row r="34" spans="1:13" ht="18">
      <c r="A34" s="6">
        <v>17</v>
      </c>
      <c r="B34" s="4" t="s">
        <v>46</v>
      </c>
      <c r="C34" s="97">
        <v>60000</v>
      </c>
      <c r="D34" s="98">
        <v>10</v>
      </c>
      <c r="F34" s="2"/>
      <c r="G34" s="2"/>
      <c r="H34" s="2"/>
      <c r="I34" s="2"/>
      <c r="J34" s="37"/>
      <c r="K34" s="48"/>
      <c r="L34" s="48"/>
      <c r="M34" s="51"/>
    </row>
    <row r="35" spans="1:13" ht="18">
      <c r="A35" s="6">
        <v>18</v>
      </c>
      <c r="B35" s="4" t="s">
        <v>81</v>
      </c>
      <c r="C35" s="97"/>
      <c r="D35" s="98">
        <v>20</v>
      </c>
      <c r="F35" s="2"/>
      <c r="G35" s="2"/>
      <c r="H35" s="2"/>
      <c r="I35" s="2"/>
      <c r="J35" s="37"/>
      <c r="K35" s="47"/>
      <c r="L35" s="47"/>
      <c r="M35" s="51"/>
    </row>
    <row r="36" spans="1:13" ht="19.5">
      <c r="A36" s="24"/>
      <c r="B36" s="41" t="s">
        <v>48</v>
      </c>
      <c r="C36" s="24"/>
      <c r="D36" s="24"/>
      <c r="J36" s="37"/>
      <c r="K36" s="38"/>
      <c r="L36" s="38"/>
      <c r="M36" s="40"/>
    </row>
    <row r="37" spans="1:13" ht="18">
      <c r="A37" s="6">
        <v>1</v>
      </c>
      <c r="B37" s="30" t="s">
        <v>35</v>
      </c>
      <c r="C37" s="100">
        <v>200000</v>
      </c>
      <c r="D37" s="50">
        <v>50</v>
      </c>
      <c r="J37" s="37"/>
      <c r="K37" s="38"/>
      <c r="L37" s="38"/>
      <c r="M37" s="40"/>
    </row>
    <row r="38" spans="1:4" ht="18">
      <c r="A38" s="6">
        <v>2</v>
      </c>
      <c r="B38" s="30" t="s">
        <v>36</v>
      </c>
      <c r="C38" s="100">
        <v>20000</v>
      </c>
      <c r="D38" s="50">
        <v>10</v>
      </c>
    </row>
    <row r="39" spans="1:4" ht="19.5">
      <c r="A39" s="163" t="s">
        <v>233</v>
      </c>
      <c r="B39" s="163"/>
      <c r="C39" s="163"/>
      <c r="D39" s="163"/>
    </row>
    <row r="40" spans="1:4" ht="36">
      <c r="A40" s="49">
        <v>1</v>
      </c>
      <c r="B40" s="30" t="s">
        <v>210</v>
      </c>
      <c r="C40" s="100"/>
      <c r="D40" s="98"/>
    </row>
    <row r="41" spans="1:4" ht="18">
      <c r="A41" s="116" t="s">
        <v>32</v>
      </c>
      <c r="B41" s="30" t="s">
        <v>213</v>
      </c>
      <c r="C41" s="100"/>
      <c r="D41" s="98">
        <v>30</v>
      </c>
    </row>
    <row r="42" spans="1:4" ht="18">
      <c r="A42" s="116" t="s">
        <v>97</v>
      </c>
      <c r="B42" s="30" t="s">
        <v>215</v>
      </c>
      <c r="C42" s="100"/>
      <c r="D42" s="98">
        <v>70</v>
      </c>
    </row>
    <row r="43" spans="1:4" ht="18">
      <c r="A43" s="116" t="s">
        <v>228</v>
      </c>
      <c r="B43" s="30" t="s">
        <v>217</v>
      </c>
      <c r="C43" s="100"/>
      <c r="D43" s="98"/>
    </row>
    <row r="44" spans="1:4" ht="18">
      <c r="A44" s="116" t="s">
        <v>52</v>
      </c>
      <c r="B44" s="30" t="s">
        <v>213</v>
      </c>
      <c r="C44" s="100"/>
      <c r="D44" s="98">
        <v>40</v>
      </c>
    </row>
    <row r="45" spans="1:4" ht="18">
      <c r="A45" s="116" t="s">
        <v>98</v>
      </c>
      <c r="B45" s="30" t="s">
        <v>215</v>
      </c>
      <c r="C45" s="100"/>
      <c r="D45" s="98">
        <v>60</v>
      </c>
    </row>
    <row r="46" spans="1:4" ht="36">
      <c r="A46" s="116" t="s">
        <v>229</v>
      </c>
      <c r="B46" s="5" t="s">
        <v>252</v>
      </c>
      <c r="C46" s="4"/>
      <c r="D46" s="98">
        <v>60</v>
      </c>
    </row>
    <row r="47" spans="1:4" ht="36">
      <c r="A47" s="116" t="s">
        <v>230</v>
      </c>
      <c r="B47" s="5" t="s">
        <v>253</v>
      </c>
      <c r="C47" s="4"/>
      <c r="D47" s="98">
        <v>60</v>
      </c>
    </row>
    <row r="48" spans="1:4" ht="33">
      <c r="A48" s="116" t="s">
        <v>251</v>
      </c>
      <c r="B48" s="120" t="s">
        <v>227</v>
      </c>
      <c r="C48" s="4"/>
      <c r="D48" s="122">
        <v>50</v>
      </c>
    </row>
    <row r="49" spans="1:4" ht="18">
      <c r="A49" s="116" t="s">
        <v>254</v>
      </c>
      <c r="B49" s="120" t="s">
        <v>255</v>
      </c>
      <c r="C49" s="4"/>
      <c r="D49" s="122">
        <v>15</v>
      </c>
    </row>
    <row r="50" spans="1:4" ht="16.5">
      <c r="A50" s="135">
        <v>7</v>
      </c>
      <c r="B50" s="136" t="s">
        <v>256</v>
      </c>
      <c r="C50" s="135"/>
      <c r="D50" s="122">
        <v>2</v>
      </c>
    </row>
    <row r="52" spans="1:4" ht="18">
      <c r="A52" s="137" t="s">
        <v>177</v>
      </c>
      <c r="B52" s="137"/>
      <c r="C52" s="137"/>
      <c r="D52" s="137"/>
    </row>
    <row r="54" spans="1:4" ht="18">
      <c r="A54" s="137" t="s">
        <v>202</v>
      </c>
      <c r="B54" s="137"/>
      <c r="C54" s="137"/>
      <c r="D54" s="137"/>
    </row>
  </sheetData>
  <sheetProtection/>
  <mergeCells count="22">
    <mergeCell ref="A33:D33"/>
    <mergeCell ref="A54:D54"/>
    <mergeCell ref="F17:I17"/>
    <mergeCell ref="A9:D9"/>
    <mergeCell ref="F10:I10"/>
    <mergeCell ref="F9:I9"/>
    <mergeCell ref="F31:I31"/>
    <mergeCell ref="A52:D52"/>
    <mergeCell ref="A39:D39"/>
    <mergeCell ref="A14:D14"/>
    <mergeCell ref="A6:D6"/>
    <mergeCell ref="A8:D8"/>
    <mergeCell ref="F6:I6"/>
    <mergeCell ref="F8:I8"/>
    <mergeCell ref="J6:M6"/>
    <mergeCell ref="J8:M8"/>
    <mergeCell ref="A21:D21"/>
    <mergeCell ref="A28:D28"/>
    <mergeCell ref="J9:M9"/>
    <mergeCell ref="K17:N17"/>
    <mergeCell ref="K19:N19"/>
    <mergeCell ref="J23:M23"/>
  </mergeCells>
  <printOptions/>
  <pageMargins left="1.3779527559055118" right="0.3149606299212598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F11"/>
  <sheetViews>
    <sheetView tabSelected="1" zoomScalePageLayoutView="0" workbookViewId="0" topLeftCell="A10">
      <selection activeCell="B10" sqref="B10:F11"/>
    </sheetView>
  </sheetViews>
  <sheetFormatPr defaultColWidth="9.00390625" defaultRowHeight="12.75"/>
  <cols>
    <col min="3" max="3" width="40.875" style="0" customWidth="1"/>
    <col min="4" max="4" width="17.75390625" style="0" customWidth="1"/>
    <col min="5" max="5" width="19.875" style="0" hidden="1" customWidth="1"/>
    <col min="6" max="6" width="19.50390625" style="0" customWidth="1"/>
  </cols>
  <sheetData>
    <row r="1" spans="2:6" ht="18">
      <c r="B1" s="3"/>
      <c r="C1" s="3"/>
      <c r="D1" s="3"/>
      <c r="E1" s="3"/>
      <c r="F1" s="1"/>
    </row>
    <row r="2" spans="2:6" ht="18">
      <c r="B2" s="3"/>
      <c r="C2" s="3"/>
      <c r="D2" s="3"/>
      <c r="E2" s="3"/>
      <c r="F2" s="3"/>
    </row>
    <row r="3" spans="2:6" ht="17.25">
      <c r="B3" s="150" t="s">
        <v>54</v>
      </c>
      <c r="C3" s="150"/>
      <c r="D3" s="150"/>
      <c r="E3" s="150"/>
      <c r="F3" s="150"/>
    </row>
    <row r="4" spans="2:6" ht="18">
      <c r="B4" s="23"/>
      <c r="C4" s="23"/>
      <c r="D4" s="23"/>
      <c r="E4" s="23"/>
      <c r="F4" s="23"/>
    </row>
    <row r="5" spans="2:6" ht="18">
      <c r="B5" s="23"/>
      <c r="C5" s="23"/>
      <c r="D5" s="23"/>
      <c r="E5" s="23"/>
      <c r="F5" s="23"/>
    </row>
    <row r="6" spans="2:6" ht="22.5" customHeight="1">
      <c r="B6" s="150" t="s">
        <v>57</v>
      </c>
      <c r="C6" s="150"/>
      <c r="D6" s="150"/>
      <c r="E6" s="150"/>
      <c r="F6" s="150"/>
    </row>
    <row r="7" spans="2:6" ht="14.25" customHeight="1">
      <c r="B7" s="162" t="s">
        <v>58</v>
      </c>
      <c r="C7" s="162"/>
      <c r="D7" s="162"/>
      <c r="E7" s="162"/>
      <c r="F7" s="162"/>
    </row>
    <row r="8" spans="2:6" ht="14.25" customHeight="1">
      <c r="B8" s="150" t="s">
        <v>59</v>
      </c>
      <c r="C8" s="150"/>
      <c r="D8" s="150"/>
      <c r="E8" s="150"/>
      <c r="F8" s="150"/>
    </row>
    <row r="9" ht="14.25" customHeight="1">
      <c r="B9" s="69"/>
    </row>
    <row r="10" spans="2:6" ht="36.75" customHeight="1">
      <c r="B10" s="6" t="s">
        <v>0</v>
      </c>
      <c r="C10" s="6" t="s">
        <v>49</v>
      </c>
      <c r="D10" s="6" t="s">
        <v>5</v>
      </c>
      <c r="E10" s="6" t="s">
        <v>50</v>
      </c>
      <c r="F10" s="6" t="s">
        <v>71</v>
      </c>
    </row>
    <row r="11" spans="2:6" ht="63.75" customHeight="1">
      <c r="B11" s="6">
        <v>1</v>
      </c>
      <c r="C11" s="30" t="s">
        <v>56</v>
      </c>
      <c r="D11" s="36" t="s">
        <v>55</v>
      </c>
      <c r="E11" s="32">
        <v>200000</v>
      </c>
      <c r="F11" s="31">
        <f>E11/10000</f>
        <v>20</v>
      </c>
    </row>
    <row r="12" ht="16.5" customHeight="1"/>
    <row r="13" ht="16.5" customHeight="1"/>
    <row r="14" ht="21.75" customHeight="1"/>
    <row r="15" ht="21.75" customHeight="1"/>
    <row r="16" ht="21.75" customHeight="1"/>
  </sheetData>
  <sheetProtection/>
  <mergeCells count="4">
    <mergeCell ref="B3:F3"/>
    <mergeCell ref="B6:F6"/>
    <mergeCell ref="B7:F7"/>
    <mergeCell ref="B8:F8"/>
  </mergeCells>
  <printOptions/>
  <pageMargins left="1.3779527559055118" right="0.35433070866141736" top="0.7480314960629921" bottom="0.7480314960629921" header="0.31496062992125984" footer="0.31496062992125984"/>
  <pageSetup fitToHeight="1" fitToWidth="1" horizontalDpi="600" verticalDpi="600" orientation="portrait" paperSize="9" scale="1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T76"/>
  <sheetViews>
    <sheetView zoomScalePageLayoutView="0" workbookViewId="0" topLeftCell="A1">
      <selection activeCell="A66" sqref="A66"/>
    </sheetView>
  </sheetViews>
  <sheetFormatPr defaultColWidth="9.00390625" defaultRowHeight="12.75"/>
  <cols>
    <col min="1" max="1" width="5.75390625" style="0" customWidth="1"/>
    <col min="2" max="2" width="25.50390625" style="0" customWidth="1"/>
    <col min="3" max="3" width="43.875" style="0" customWidth="1"/>
    <col min="4" max="4" width="26.25390625" style="0" customWidth="1"/>
    <col min="5" max="5" width="26.125" style="0" customWidth="1"/>
    <col min="6" max="6" width="14.875" style="0" customWidth="1"/>
    <col min="7" max="7" width="17.50390625" style="0" customWidth="1"/>
    <col min="8" max="8" width="41.75390625" style="0" customWidth="1"/>
    <col min="9" max="9" width="13.50390625" style="0" customWidth="1"/>
    <col min="10" max="10" width="25.50390625" style="0" customWidth="1"/>
    <col min="13" max="13" width="47.00390625" style="0" customWidth="1"/>
    <col min="14" max="14" width="19.875" style="0" customWidth="1"/>
    <col min="15" max="15" width="21.75390625" style="0" customWidth="1"/>
    <col min="18" max="18" width="47.00390625" style="0" customWidth="1"/>
    <col min="19" max="19" width="19.875" style="0" customWidth="1"/>
    <col min="20" max="20" width="21.75390625" style="0" customWidth="1"/>
  </cols>
  <sheetData>
    <row r="1" spans="2:20" ht="18">
      <c r="B1" s="3"/>
      <c r="C1" s="3"/>
      <c r="D1" s="3"/>
      <c r="E1" s="1" t="s">
        <v>3</v>
      </c>
      <c r="G1" s="3"/>
      <c r="H1" s="3"/>
      <c r="I1" s="3"/>
      <c r="J1" s="1" t="s">
        <v>3</v>
      </c>
      <c r="L1" s="3"/>
      <c r="M1" s="3"/>
      <c r="N1" s="3"/>
      <c r="O1" s="1" t="s">
        <v>3</v>
      </c>
      <c r="Q1" s="3"/>
      <c r="R1" s="3"/>
      <c r="S1" s="3"/>
      <c r="T1" s="1" t="s">
        <v>3</v>
      </c>
    </row>
    <row r="2" spans="2:20" ht="18">
      <c r="B2" s="3"/>
      <c r="C2" s="3"/>
      <c r="D2" s="3"/>
      <c r="E2" s="1" t="s">
        <v>33</v>
      </c>
      <c r="G2" s="3"/>
      <c r="H2" s="3"/>
      <c r="I2" s="3"/>
      <c r="J2" s="1" t="s">
        <v>33</v>
      </c>
      <c r="L2" s="3"/>
      <c r="M2" s="3"/>
      <c r="N2" s="3"/>
      <c r="O2" s="1" t="s">
        <v>33</v>
      </c>
      <c r="Q2" s="3"/>
      <c r="R2" s="3"/>
      <c r="S2" s="3"/>
      <c r="T2" s="1" t="s">
        <v>33</v>
      </c>
    </row>
    <row r="3" spans="2:20" ht="18">
      <c r="B3" s="3"/>
      <c r="C3" s="3"/>
      <c r="D3" s="3"/>
      <c r="E3" s="1" t="s">
        <v>2</v>
      </c>
      <c r="G3" s="3"/>
      <c r="H3" s="3"/>
      <c r="I3" s="3"/>
      <c r="J3" s="1" t="s">
        <v>2</v>
      </c>
      <c r="L3" s="3"/>
      <c r="M3" s="3"/>
      <c r="N3" s="3"/>
      <c r="O3" s="1" t="s">
        <v>2</v>
      </c>
      <c r="Q3" s="3"/>
      <c r="R3" s="3"/>
      <c r="S3" s="3"/>
      <c r="T3" s="1" t="s">
        <v>2</v>
      </c>
    </row>
    <row r="4" spans="2:20" ht="18">
      <c r="B4" s="3"/>
      <c r="C4" s="3"/>
      <c r="D4" s="3"/>
      <c r="E4" s="1"/>
      <c r="G4" s="3"/>
      <c r="H4" s="3"/>
      <c r="I4" s="3"/>
      <c r="J4" s="1"/>
      <c r="L4" s="3"/>
      <c r="M4" s="3"/>
      <c r="N4" s="3"/>
      <c r="O4" s="1"/>
      <c r="Q4" s="3"/>
      <c r="R4" s="3"/>
      <c r="S4" s="3"/>
      <c r="T4" s="1"/>
    </row>
    <row r="5" spans="2:20" ht="36" customHeight="1">
      <c r="B5" s="3"/>
      <c r="C5" s="3"/>
      <c r="D5" s="3"/>
      <c r="E5" s="3"/>
      <c r="G5" s="3"/>
      <c r="H5" s="3"/>
      <c r="I5" s="3"/>
      <c r="J5" s="3"/>
      <c r="L5" s="3"/>
      <c r="M5" s="3"/>
      <c r="N5" s="3"/>
      <c r="O5" s="3"/>
      <c r="Q5" s="3"/>
      <c r="R5" s="3"/>
      <c r="S5" s="3"/>
      <c r="T5" s="3"/>
    </row>
    <row r="6" spans="2:20" ht="17.25">
      <c r="B6" s="150" t="s">
        <v>95</v>
      </c>
      <c r="C6" s="150"/>
      <c r="D6" s="150"/>
      <c r="E6" s="150"/>
      <c r="G6" s="150" t="s">
        <v>139</v>
      </c>
      <c r="H6" s="150"/>
      <c r="I6" s="150"/>
      <c r="J6" s="150"/>
      <c r="L6" s="150" t="s">
        <v>70</v>
      </c>
      <c r="M6" s="150"/>
      <c r="N6" s="150"/>
      <c r="O6" s="150"/>
      <c r="Q6" s="150" t="s">
        <v>171</v>
      </c>
      <c r="R6" s="150"/>
      <c r="S6" s="150"/>
      <c r="T6" s="150"/>
    </row>
    <row r="7" spans="2:20" ht="18">
      <c r="B7" s="23"/>
      <c r="C7" s="23"/>
      <c r="D7" s="23"/>
      <c r="E7" s="23"/>
      <c r="G7" s="23"/>
      <c r="H7" s="23"/>
      <c r="I7" s="23"/>
      <c r="J7" s="23"/>
      <c r="L7" s="23"/>
      <c r="M7" s="23"/>
      <c r="N7" s="23"/>
      <c r="O7" s="23"/>
      <c r="Q7" s="23"/>
      <c r="R7" s="23"/>
      <c r="S7" s="23"/>
      <c r="T7" s="23"/>
    </row>
    <row r="8" spans="2:20" ht="17.25">
      <c r="B8" s="150" t="s">
        <v>175</v>
      </c>
      <c r="C8" s="158"/>
      <c r="D8" s="158"/>
      <c r="E8" s="158"/>
      <c r="G8" s="150" t="s">
        <v>180</v>
      </c>
      <c r="H8" s="158"/>
      <c r="I8" s="158"/>
      <c r="J8" s="158"/>
      <c r="L8" s="150" t="s">
        <v>168</v>
      </c>
      <c r="M8" s="158"/>
      <c r="N8" s="158"/>
      <c r="O8" s="158"/>
      <c r="Q8" s="150" t="s">
        <v>172</v>
      </c>
      <c r="R8" s="158"/>
      <c r="S8" s="158"/>
      <c r="T8" s="158"/>
    </row>
    <row r="9" spans="2:20" ht="17.25">
      <c r="B9" s="162" t="s">
        <v>96</v>
      </c>
      <c r="C9" s="162"/>
      <c r="D9" s="162"/>
      <c r="E9" s="162"/>
      <c r="G9" s="162" t="s">
        <v>96</v>
      </c>
      <c r="H9" s="162"/>
      <c r="I9" s="162"/>
      <c r="J9" s="162"/>
      <c r="L9" s="162" t="s">
        <v>99</v>
      </c>
      <c r="M9" s="162"/>
      <c r="N9" s="162"/>
      <c r="O9" s="162"/>
      <c r="Q9" s="168" t="s">
        <v>173</v>
      </c>
      <c r="R9" s="168"/>
      <c r="S9" s="168"/>
      <c r="T9" s="168"/>
    </row>
    <row r="10" spans="2:20" ht="17.25">
      <c r="B10" s="150" t="s">
        <v>176</v>
      </c>
      <c r="C10" s="150"/>
      <c r="D10" s="150"/>
      <c r="E10" s="150"/>
      <c r="G10" s="150" t="s">
        <v>179</v>
      </c>
      <c r="H10" s="150"/>
      <c r="I10" s="150"/>
      <c r="J10" s="150"/>
      <c r="L10" s="150"/>
      <c r="M10" s="150"/>
      <c r="N10" s="150"/>
      <c r="O10" s="150"/>
      <c r="Q10" s="150"/>
      <c r="R10" s="150"/>
      <c r="S10" s="150"/>
      <c r="T10" s="150"/>
    </row>
    <row r="11" spans="2:17" ht="15">
      <c r="B11" s="73"/>
      <c r="G11" s="69"/>
      <c r="L11" s="69"/>
      <c r="Q11" s="69"/>
    </row>
    <row r="12" spans="2:20" ht="18">
      <c r="B12" s="6" t="s">
        <v>0</v>
      </c>
      <c r="C12" s="159" t="s">
        <v>87</v>
      </c>
      <c r="D12" s="161"/>
      <c r="E12" s="6" t="s">
        <v>73</v>
      </c>
      <c r="G12" s="6" t="s">
        <v>0</v>
      </c>
      <c r="H12" s="159" t="s">
        <v>87</v>
      </c>
      <c r="I12" s="161"/>
      <c r="J12" s="6" t="s">
        <v>73</v>
      </c>
      <c r="L12" s="6" t="s">
        <v>0</v>
      </c>
      <c r="M12" s="159" t="s">
        <v>87</v>
      </c>
      <c r="N12" s="161"/>
      <c r="O12" s="6" t="s">
        <v>73</v>
      </c>
      <c r="Q12" s="6" t="s">
        <v>0</v>
      </c>
      <c r="R12" s="159" t="s">
        <v>87</v>
      </c>
      <c r="S12" s="161"/>
      <c r="T12" s="6" t="s">
        <v>73</v>
      </c>
    </row>
    <row r="13" spans="2:20" ht="39.75" customHeight="1">
      <c r="B13" s="165" t="s">
        <v>144</v>
      </c>
      <c r="C13" s="166"/>
      <c r="D13" s="166"/>
      <c r="E13" s="167"/>
      <c r="G13" s="165" t="s">
        <v>178</v>
      </c>
      <c r="H13" s="166"/>
      <c r="I13" s="166"/>
      <c r="J13" s="167"/>
      <c r="L13" s="165" t="s">
        <v>128</v>
      </c>
      <c r="M13" s="166"/>
      <c r="N13" s="166"/>
      <c r="O13" s="167"/>
      <c r="Q13" s="165" t="s">
        <v>128</v>
      </c>
      <c r="R13" s="166"/>
      <c r="S13" s="166"/>
      <c r="T13" s="167"/>
    </row>
    <row r="14" spans="2:20" ht="24" customHeight="1">
      <c r="B14" s="6">
        <v>1</v>
      </c>
      <c r="C14" s="159" t="s">
        <v>88</v>
      </c>
      <c r="D14" s="161"/>
      <c r="E14" s="50">
        <v>30</v>
      </c>
      <c r="G14" s="6">
        <v>1</v>
      </c>
      <c r="H14" s="159" t="s">
        <v>88</v>
      </c>
      <c r="I14" s="161"/>
      <c r="J14" s="50">
        <v>35</v>
      </c>
      <c r="L14" s="6">
        <v>1</v>
      </c>
      <c r="M14" s="159" t="s">
        <v>88</v>
      </c>
      <c r="N14" s="161"/>
      <c r="O14" s="50">
        <v>40</v>
      </c>
      <c r="Q14" s="6">
        <v>1</v>
      </c>
      <c r="R14" s="159" t="s">
        <v>88</v>
      </c>
      <c r="S14" s="161"/>
      <c r="T14" s="50">
        <v>20</v>
      </c>
    </row>
    <row r="15" spans="2:20" ht="18">
      <c r="B15" s="6">
        <v>2</v>
      </c>
      <c r="C15" s="159" t="s">
        <v>89</v>
      </c>
      <c r="D15" s="161"/>
      <c r="E15" s="50">
        <v>5</v>
      </c>
      <c r="G15" s="6">
        <v>2</v>
      </c>
      <c r="H15" s="159" t="s">
        <v>89</v>
      </c>
      <c r="I15" s="161"/>
      <c r="J15" s="50">
        <v>5</v>
      </c>
      <c r="L15" s="6">
        <v>2</v>
      </c>
      <c r="M15" s="159" t="s">
        <v>89</v>
      </c>
      <c r="N15" s="161"/>
      <c r="O15" s="50">
        <v>5</v>
      </c>
      <c r="Q15" s="6">
        <v>2</v>
      </c>
      <c r="R15" s="159" t="s">
        <v>89</v>
      </c>
      <c r="S15" s="161"/>
      <c r="T15" s="50">
        <v>5</v>
      </c>
    </row>
    <row r="16" spans="2:20" ht="40.5" customHeight="1">
      <c r="B16" s="165" t="s">
        <v>90</v>
      </c>
      <c r="C16" s="166"/>
      <c r="D16" s="166"/>
      <c r="E16" s="167"/>
      <c r="G16" s="165" t="s">
        <v>90</v>
      </c>
      <c r="H16" s="166"/>
      <c r="I16" s="166"/>
      <c r="J16" s="167"/>
      <c r="L16" s="165" t="s">
        <v>129</v>
      </c>
      <c r="M16" s="166"/>
      <c r="N16" s="166"/>
      <c r="O16" s="167"/>
      <c r="Q16" s="165" t="s">
        <v>129</v>
      </c>
      <c r="R16" s="166"/>
      <c r="S16" s="166"/>
      <c r="T16" s="167"/>
    </row>
    <row r="17" spans="2:20" ht="18">
      <c r="B17" s="6">
        <v>1</v>
      </c>
      <c r="C17" s="159" t="s">
        <v>88</v>
      </c>
      <c r="D17" s="161"/>
      <c r="E17" s="50">
        <v>40</v>
      </c>
      <c r="G17" s="6">
        <v>1</v>
      </c>
      <c r="H17" s="159" t="s">
        <v>88</v>
      </c>
      <c r="I17" s="161"/>
      <c r="J17" s="50">
        <v>50</v>
      </c>
      <c r="L17" s="6">
        <v>1</v>
      </c>
      <c r="M17" s="159" t="s">
        <v>88</v>
      </c>
      <c r="N17" s="161"/>
      <c r="O17" s="50">
        <v>50</v>
      </c>
      <c r="Q17" s="6">
        <v>1</v>
      </c>
      <c r="R17" s="159" t="s">
        <v>88</v>
      </c>
      <c r="S17" s="161"/>
      <c r="T17" s="50">
        <v>50</v>
      </c>
    </row>
    <row r="18" spans="2:20" ht="18">
      <c r="B18" s="6">
        <v>2</v>
      </c>
      <c r="C18" s="159" t="s">
        <v>89</v>
      </c>
      <c r="D18" s="161"/>
      <c r="E18" s="50">
        <v>10</v>
      </c>
      <c r="G18" s="6">
        <v>2</v>
      </c>
      <c r="H18" s="159" t="s">
        <v>89</v>
      </c>
      <c r="I18" s="161"/>
      <c r="J18" s="50">
        <v>10</v>
      </c>
      <c r="L18" s="6">
        <v>2</v>
      </c>
      <c r="M18" s="159" t="s">
        <v>89</v>
      </c>
      <c r="N18" s="161"/>
      <c r="O18" s="50">
        <v>10</v>
      </c>
      <c r="Q18" s="6">
        <v>2</v>
      </c>
      <c r="R18" s="159" t="s">
        <v>89</v>
      </c>
      <c r="S18" s="161"/>
      <c r="T18" s="50">
        <v>10</v>
      </c>
    </row>
    <row r="19" spans="2:20" ht="39.75" customHeight="1">
      <c r="B19" s="165" t="s">
        <v>91</v>
      </c>
      <c r="C19" s="166"/>
      <c r="D19" s="166"/>
      <c r="E19" s="167"/>
      <c r="G19" s="165" t="s">
        <v>91</v>
      </c>
      <c r="H19" s="166"/>
      <c r="I19" s="166"/>
      <c r="J19" s="167"/>
      <c r="L19" s="165" t="s">
        <v>130</v>
      </c>
      <c r="M19" s="166"/>
      <c r="N19" s="166"/>
      <c r="O19" s="167"/>
      <c r="Q19" s="165" t="s">
        <v>174</v>
      </c>
      <c r="R19" s="166"/>
      <c r="S19" s="166"/>
      <c r="T19" s="167"/>
    </row>
    <row r="20" spans="2:20" ht="18">
      <c r="B20" s="6">
        <v>1</v>
      </c>
      <c r="C20" s="159" t="s">
        <v>88</v>
      </c>
      <c r="D20" s="161"/>
      <c r="E20" s="50">
        <v>60</v>
      </c>
      <c r="G20" s="6">
        <v>1</v>
      </c>
      <c r="H20" s="159" t="s">
        <v>88</v>
      </c>
      <c r="I20" s="161"/>
      <c r="J20" s="50">
        <v>100</v>
      </c>
      <c r="L20" s="6">
        <v>1</v>
      </c>
      <c r="M20" s="159" t="s">
        <v>88</v>
      </c>
      <c r="N20" s="161"/>
      <c r="O20" s="50">
        <v>100</v>
      </c>
      <c r="Q20" s="6">
        <v>1</v>
      </c>
      <c r="R20" s="159" t="s">
        <v>88</v>
      </c>
      <c r="S20" s="161"/>
      <c r="T20" s="50">
        <v>30</v>
      </c>
    </row>
    <row r="21" spans="2:20" ht="18">
      <c r="B21" s="6">
        <v>2</v>
      </c>
      <c r="C21" s="159" t="s">
        <v>89</v>
      </c>
      <c r="D21" s="161"/>
      <c r="E21" s="50">
        <v>15</v>
      </c>
      <c r="G21" s="6">
        <v>2</v>
      </c>
      <c r="H21" s="159" t="s">
        <v>89</v>
      </c>
      <c r="I21" s="161"/>
      <c r="J21" s="50">
        <v>15</v>
      </c>
      <c r="L21" s="6">
        <v>2</v>
      </c>
      <c r="M21" s="159" t="s">
        <v>89</v>
      </c>
      <c r="N21" s="161"/>
      <c r="O21" s="50">
        <v>20</v>
      </c>
      <c r="Q21" s="6">
        <v>2</v>
      </c>
      <c r="R21" s="159" t="s">
        <v>89</v>
      </c>
      <c r="S21" s="161"/>
      <c r="T21" s="50">
        <v>10</v>
      </c>
    </row>
    <row r="24" ht="54" customHeight="1"/>
    <row r="25" spans="2:20" ht="18">
      <c r="B25" s="3" t="s">
        <v>92</v>
      </c>
      <c r="C25" s="3"/>
      <c r="D25" s="3"/>
      <c r="E25" s="1" t="s">
        <v>74</v>
      </c>
      <c r="G25" s="3" t="s">
        <v>92</v>
      </c>
      <c r="H25" s="3"/>
      <c r="I25" s="3"/>
      <c r="J25" s="1" t="s">
        <v>74</v>
      </c>
      <c r="L25" s="3" t="s">
        <v>92</v>
      </c>
      <c r="M25" s="3"/>
      <c r="N25" s="3"/>
      <c r="O25" s="1" t="s">
        <v>74</v>
      </c>
      <c r="Q25" s="3" t="s">
        <v>92</v>
      </c>
      <c r="R25" s="3"/>
      <c r="S25" s="3"/>
      <c r="T25" s="1" t="s">
        <v>74</v>
      </c>
    </row>
    <row r="26" spans="2:20" ht="18">
      <c r="B26" s="3"/>
      <c r="C26" s="3"/>
      <c r="D26" s="3"/>
      <c r="E26" s="1"/>
      <c r="G26" s="3"/>
      <c r="H26" s="3"/>
      <c r="I26" s="3"/>
      <c r="J26" s="1"/>
      <c r="L26" s="3"/>
      <c r="M26" s="3"/>
      <c r="N26" s="3"/>
      <c r="O26" s="1"/>
      <c r="Q26" s="3"/>
      <c r="R26" s="3"/>
      <c r="S26" s="3"/>
      <c r="T26" s="1"/>
    </row>
    <row r="27" spans="2:20" ht="18">
      <c r="B27" s="3"/>
      <c r="C27" s="3"/>
      <c r="D27" s="3"/>
      <c r="E27" s="1"/>
      <c r="G27" s="3"/>
      <c r="H27" s="3"/>
      <c r="I27" s="3"/>
      <c r="J27" s="1"/>
      <c r="L27" s="3"/>
      <c r="M27" s="3"/>
      <c r="N27" s="3"/>
      <c r="O27" s="1"/>
      <c r="Q27" s="3"/>
      <c r="R27" s="3"/>
      <c r="S27" s="3"/>
      <c r="T27" s="1"/>
    </row>
    <row r="28" spans="2:20" ht="18">
      <c r="B28" s="3" t="s">
        <v>93</v>
      </c>
      <c r="C28" s="3"/>
      <c r="D28" s="3"/>
      <c r="E28" s="1" t="s">
        <v>94</v>
      </c>
      <c r="G28" s="3" t="s">
        <v>93</v>
      </c>
      <c r="H28" s="3"/>
      <c r="I28" s="3"/>
      <c r="J28" s="1" t="s">
        <v>94</v>
      </c>
      <c r="L28" s="3" t="s">
        <v>93</v>
      </c>
      <c r="M28" s="3"/>
      <c r="N28" s="3"/>
      <c r="O28" s="1" t="s">
        <v>94</v>
      </c>
      <c r="Q28" s="3" t="s">
        <v>93</v>
      </c>
      <c r="R28" s="3"/>
      <c r="S28" s="3"/>
      <c r="T28" s="1" t="s">
        <v>94</v>
      </c>
    </row>
    <row r="29" spans="2:20" ht="18">
      <c r="B29" s="3"/>
      <c r="C29" s="3"/>
      <c r="D29" s="3"/>
      <c r="E29" s="3"/>
      <c r="G29" s="3"/>
      <c r="H29" s="3"/>
      <c r="I29" s="3"/>
      <c r="J29" s="3"/>
      <c r="L29" s="3"/>
      <c r="M29" s="3"/>
      <c r="N29" s="3"/>
      <c r="O29" s="3"/>
      <c r="Q29" s="3"/>
      <c r="R29" s="3"/>
      <c r="S29" s="3"/>
      <c r="T29" s="3"/>
    </row>
    <row r="33" spans="7:15" ht="18">
      <c r="G33" s="3"/>
      <c r="H33" s="3"/>
      <c r="I33" s="3"/>
      <c r="J33" s="1" t="s">
        <v>3</v>
      </c>
      <c r="L33" s="3"/>
      <c r="M33" s="3"/>
      <c r="N33" s="3"/>
      <c r="O33" s="1" t="s">
        <v>3</v>
      </c>
    </row>
    <row r="34" spans="7:15" ht="18">
      <c r="G34" s="3"/>
      <c r="H34" s="3"/>
      <c r="I34" s="3"/>
      <c r="J34" s="1" t="s">
        <v>33</v>
      </c>
      <c r="L34" s="3"/>
      <c r="M34" s="3"/>
      <c r="N34" s="3"/>
      <c r="O34" s="1" t="s">
        <v>33</v>
      </c>
    </row>
    <row r="35" spans="7:15" ht="18">
      <c r="G35" s="3"/>
      <c r="H35" s="3"/>
      <c r="I35" s="3"/>
      <c r="J35" s="1" t="s">
        <v>2</v>
      </c>
      <c r="L35" s="3"/>
      <c r="M35" s="3"/>
      <c r="N35" s="3"/>
      <c r="O35" s="1" t="s">
        <v>2</v>
      </c>
    </row>
    <row r="36" spans="7:15" ht="18">
      <c r="G36" s="3"/>
      <c r="H36" s="3"/>
      <c r="I36" s="3"/>
      <c r="J36" s="1"/>
      <c r="L36" s="3"/>
      <c r="M36" s="3"/>
      <c r="N36" s="3"/>
      <c r="O36" s="1"/>
    </row>
    <row r="37" spans="7:15" ht="18">
      <c r="G37" s="3"/>
      <c r="H37" s="3"/>
      <c r="I37" s="3"/>
      <c r="J37" s="3"/>
      <c r="L37" s="3"/>
      <c r="M37" s="3"/>
      <c r="N37" s="3"/>
      <c r="O37" s="3"/>
    </row>
    <row r="38" spans="7:15" ht="17.25">
      <c r="G38" s="150" t="s">
        <v>139</v>
      </c>
      <c r="H38" s="150"/>
      <c r="I38" s="150"/>
      <c r="J38" s="150"/>
      <c r="L38" s="150" t="s">
        <v>70</v>
      </c>
      <c r="M38" s="150"/>
      <c r="N38" s="150"/>
      <c r="O38" s="150"/>
    </row>
    <row r="39" spans="7:15" ht="18">
      <c r="G39" s="23"/>
      <c r="H39" s="23"/>
      <c r="I39" s="23"/>
      <c r="J39" s="23"/>
      <c r="L39" s="23"/>
      <c r="M39" s="23"/>
      <c r="N39" s="23"/>
      <c r="O39" s="23"/>
    </row>
    <row r="40" spans="7:15" ht="17.25">
      <c r="G40" s="150" t="s">
        <v>180</v>
      </c>
      <c r="H40" s="158"/>
      <c r="I40" s="158"/>
      <c r="J40" s="158"/>
      <c r="L40" s="150" t="s">
        <v>182</v>
      </c>
      <c r="M40" s="158"/>
      <c r="N40" s="158"/>
      <c r="O40" s="158"/>
    </row>
    <row r="41" spans="7:15" ht="17.25">
      <c r="G41" s="162" t="s">
        <v>96</v>
      </c>
      <c r="H41" s="162"/>
      <c r="I41" s="162"/>
      <c r="J41" s="162"/>
      <c r="L41" s="162" t="s">
        <v>99</v>
      </c>
      <c r="M41" s="162"/>
      <c r="N41" s="162"/>
      <c r="O41" s="162"/>
    </row>
    <row r="42" spans="7:15" ht="17.25">
      <c r="G42" s="150" t="s">
        <v>181</v>
      </c>
      <c r="H42" s="150"/>
      <c r="I42" s="150"/>
      <c r="J42" s="150"/>
      <c r="L42" s="150" t="s">
        <v>183</v>
      </c>
      <c r="M42" s="150"/>
      <c r="N42" s="150"/>
      <c r="O42" s="150"/>
    </row>
    <row r="43" spans="7:12" ht="15">
      <c r="G43" s="69"/>
      <c r="L43" s="69"/>
    </row>
    <row r="44" spans="7:15" ht="18">
      <c r="G44" s="6" t="s">
        <v>0</v>
      </c>
      <c r="H44" s="159" t="s">
        <v>87</v>
      </c>
      <c r="I44" s="161"/>
      <c r="J44" s="6" t="s">
        <v>73</v>
      </c>
      <c r="L44" s="6" t="s">
        <v>0</v>
      </c>
      <c r="M44" s="159" t="s">
        <v>87</v>
      </c>
      <c r="N44" s="161"/>
      <c r="O44" s="6" t="s">
        <v>73</v>
      </c>
    </row>
    <row r="45" spans="7:15" ht="18">
      <c r="G45" s="6">
        <v>1</v>
      </c>
      <c r="H45" s="159" t="s">
        <v>88</v>
      </c>
      <c r="I45" s="161"/>
      <c r="J45" s="50">
        <v>80</v>
      </c>
      <c r="L45" s="6">
        <v>1</v>
      </c>
      <c r="M45" s="159" t="s">
        <v>88</v>
      </c>
      <c r="N45" s="161"/>
      <c r="O45" s="50">
        <v>100</v>
      </c>
    </row>
    <row r="46" spans="7:15" ht="18">
      <c r="G46" s="6">
        <v>2</v>
      </c>
      <c r="H46" s="159" t="s">
        <v>89</v>
      </c>
      <c r="I46" s="161"/>
      <c r="J46" s="50">
        <v>10</v>
      </c>
      <c r="L46" s="6">
        <v>2</v>
      </c>
      <c r="M46" s="159" t="s">
        <v>89</v>
      </c>
      <c r="N46" s="161"/>
      <c r="O46" s="50">
        <v>20</v>
      </c>
    </row>
    <row r="47" spans="12:15" ht="18">
      <c r="L47" s="37"/>
      <c r="M47" s="156"/>
      <c r="N47" s="156"/>
      <c r="O47" s="75"/>
    </row>
    <row r="48" spans="12:15" ht="17.25">
      <c r="L48" s="164"/>
      <c r="M48" s="164"/>
      <c r="N48" s="164"/>
      <c r="O48" s="164"/>
    </row>
    <row r="49" spans="12:15" ht="18">
      <c r="L49" s="37"/>
      <c r="M49" s="156"/>
      <c r="N49" s="156"/>
      <c r="O49" s="75"/>
    </row>
    <row r="50" spans="7:15" ht="18">
      <c r="G50" s="3" t="s">
        <v>92</v>
      </c>
      <c r="H50" s="3"/>
      <c r="I50" s="3"/>
      <c r="J50" s="1" t="s">
        <v>74</v>
      </c>
      <c r="L50" s="37"/>
      <c r="M50" s="156"/>
      <c r="N50" s="156"/>
      <c r="O50" s="75"/>
    </row>
    <row r="51" spans="7:15" ht="18">
      <c r="G51" s="3"/>
      <c r="H51" s="3"/>
      <c r="I51" s="3"/>
      <c r="J51" s="1"/>
      <c r="L51" s="164"/>
      <c r="M51" s="164"/>
      <c r="N51" s="164"/>
      <c r="O51" s="164"/>
    </row>
    <row r="52" spans="7:15" ht="18">
      <c r="G52" s="3"/>
      <c r="H52" s="3"/>
      <c r="I52" s="3"/>
      <c r="J52" s="1"/>
      <c r="L52" s="37"/>
      <c r="M52" s="156"/>
      <c r="N52" s="156"/>
      <c r="O52" s="75"/>
    </row>
    <row r="53" spans="7:15" ht="18">
      <c r="G53" s="3" t="s">
        <v>93</v>
      </c>
      <c r="H53" s="3"/>
      <c r="I53" s="3"/>
      <c r="J53" s="1" t="s">
        <v>94</v>
      </c>
      <c r="L53" s="37"/>
      <c r="M53" s="156"/>
      <c r="N53" s="156"/>
      <c r="O53" s="75"/>
    </row>
    <row r="54" spans="1:4" ht="18">
      <c r="A54" s="3"/>
      <c r="B54" s="3"/>
      <c r="C54" s="3"/>
      <c r="D54" s="1" t="s">
        <v>3</v>
      </c>
    </row>
    <row r="55" spans="1:4" ht="18">
      <c r="A55" s="3"/>
      <c r="B55" s="3"/>
      <c r="C55" s="3"/>
      <c r="D55" s="1" t="s">
        <v>186</v>
      </c>
    </row>
    <row r="56" spans="1:4" ht="18">
      <c r="A56" s="3"/>
      <c r="B56" s="3"/>
      <c r="C56" s="3"/>
      <c r="D56" s="1" t="s">
        <v>187</v>
      </c>
    </row>
    <row r="57" spans="1:15" ht="18">
      <c r="A57" s="3"/>
      <c r="B57" s="3"/>
      <c r="C57" s="3"/>
      <c r="D57" s="1"/>
      <c r="L57" s="3" t="s">
        <v>92</v>
      </c>
      <c r="M57" s="3"/>
      <c r="N57" s="3"/>
      <c r="O57" s="1" t="s">
        <v>74</v>
      </c>
    </row>
    <row r="58" spans="1:15" ht="18">
      <c r="A58" s="3"/>
      <c r="B58" s="3"/>
      <c r="C58" s="3"/>
      <c r="D58" s="3"/>
      <c r="L58" s="3"/>
      <c r="M58" s="3"/>
      <c r="N58" s="3"/>
      <c r="O58" s="1"/>
    </row>
    <row r="59" spans="1:15" ht="18">
      <c r="A59" s="150" t="s">
        <v>95</v>
      </c>
      <c r="B59" s="150"/>
      <c r="C59" s="150"/>
      <c r="D59" s="150"/>
      <c r="L59" s="3"/>
      <c r="M59" s="3"/>
      <c r="N59" s="3"/>
      <c r="O59" s="1"/>
    </row>
    <row r="60" spans="1:15" ht="18">
      <c r="A60" s="23"/>
      <c r="B60" s="23"/>
      <c r="C60" s="23"/>
      <c r="D60" s="23"/>
      <c r="L60" s="3" t="s">
        <v>93</v>
      </c>
      <c r="M60" s="3"/>
      <c r="N60" s="3"/>
      <c r="O60" s="1" t="s">
        <v>94</v>
      </c>
    </row>
    <row r="61" spans="1:4" ht="17.25">
      <c r="A61" s="150" t="s">
        <v>184</v>
      </c>
      <c r="B61" s="158"/>
      <c r="C61" s="158"/>
      <c r="D61" s="158"/>
    </row>
    <row r="62" spans="1:4" ht="39.75" customHeight="1">
      <c r="A62" s="171" t="s">
        <v>96</v>
      </c>
      <c r="B62" s="171"/>
      <c r="C62" s="171"/>
      <c r="D62" s="171"/>
    </row>
    <row r="63" spans="1:4" ht="17.25">
      <c r="A63" s="150" t="s">
        <v>185</v>
      </c>
      <c r="B63" s="150"/>
      <c r="C63" s="150"/>
      <c r="D63" s="150"/>
    </row>
    <row r="64" ht="15">
      <c r="A64" s="73"/>
    </row>
    <row r="65" spans="1:4" ht="36">
      <c r="A65" s="6" t="s">
        <v>0</v>
      </c>
      <c r="B65" s="159" t="s">
        <v>87</v>
      </c>
      <c r="C65" s="161"/>
      <c r="D65" s="6" t="s">
        <v>189</v>
      </c>
    </row>
    <row r="66" spans="1:4" ht="75" customHeight="1">
      <c r="A66" s="103">
        <v>1</v>
      </c>
      <c r="B66" s="169" t="s">
        <v>188</v>
      </c>
      <c r="C66" s="170"/>
      <c r="D66" s="104">
        <v>3</v>
      </c>
    </row>
    <row r="67" spans="1:4" ht="93" customHeight="1">
      <c r="A67" s="6">
        <v>2</v>
      </c>
      <c r="B67" s="169" t="s">
        <v>190</v>
      </c>
      <c r="C67" s="170"/>
      <c r="D67" s="104">
        <v>10</v>
      </c>
    </row>
    <row r="68" spans="1:4" ht="18">
      <c r="A68" s="6">
        <v>3</v>
      </c>
      <c r="B68" s="169" t="s">
        <v>191</v>
      </c>
      <c r="C68" s="170"/>
      <c r="D68" s="104">
        <v>40</v>
      </c>
    </row>
    <row r="69" spans="1:4" ht="93" customHeight="1">
      <c r="A69" s="6">
        <v>4</v>
      </c>
      <c r="B69" s="169" t="s">
        <v>192</v>
      </c>
      <c r="C69" s="170"/>
      <c r="D69" s="104">
        <v>60</v>
      </c>
    </row>
    <row r="73" spans="1:4" ht="18">
      <c r="A73" s="3" t="s">
        <v>92</v>
      </c>
      <c r="B73" s="3"/>
      <c r="C73" s="3"/>
      <c r="D73" s="1" t="s">
        <v>74</v>
      </c>
    </row>
    <row r="74" spans="1:4" ht="18">
      <c r="A74" s="3"/>
      <c r="B74" s="3"/>
      <c r="C74" s="3"/>
      <c r="D74" s="1"/>
    </row>
    <row r="75" spans="1:4" ht="18">
      <c r="A75" s="3"/>
      <c r="B75" s="3"/>
      <c r="C75" s="3"/>
      <c r="D75" s="1"/>
    </row>
    <row r="76" spans="1:4" ht="18">
      <c r="A76" s="3" t="s">
        <v>93</v>
      </c>
      <c r="B76" s="3"/>
      <c r="C76" s="3"/>
      <c r="D76" s="1" t="s">
        <v>193</v>
      </c>
    </row>
  </sheetData>
  <sheetProtection/>
  <mergeCells count="86">
    <mergeCell ref="B66:C66"/>
    <mergeCell ref="B67:C67"/>
    <mergeCell ref="B68:C68"/>
    <mergeCell ref="B69:C69"/>
    <mergeCell ref="A59:D59"/>
    <mergeCell ref="A61:D61"/>
    <mergeCell ref="A62:D62"/>
    <mergeCell ref="A63:D63"/>
    <mergeCell ref="B65:C65"/>
    <mergeCell ref="H46:I46"/>
    <mergeCell ref="G38:J38"/>
    <mergeCell ref="G40:J40"/>
    <mergeCell ref="G41:J41"/>
    <mergeCell ref="G42:J42"/>
    <mergeCell ref="H44:I44"/>
    <mergeCell ref="Q19:T19"/>
    <mergeCell ref="H45:I45"/>
    <mergeCell ref="M21:N21"/>
    <mergeCell ref="R20:S20"/>
    <mergeCell ref="R21:S21"/>
    <mergeCell ref="L19:O19"/>
    <mergeCell ref="L38:O38"/>
    <mergeCell ref="L40:O40"/>
    <mergeCell ref="L41:O41"/>
    <mergeCell ref="L42:O42"/>
    <mergeCell ref="Q6:T6"/>
    <mergeCell ref="Q8:T8"/>
    <mergeCell ref="Q9:T9"/>
    <mergeCell ref="Q10:T10"/>
    <mergeCell ref="R12:S12"/>
    <mergeCell ref="Q13:T13"/>
    <mergeCell ref="R14:S14"/>
    <mergeCell ref="M14:N14"/>
    <mergeCell ref="M15:N15"/>
    <mergeCell ref="L16:O16"/>
    <mergeCell ref="M17:N17"/>
    <mergeCell ref="M18:N18"/>
    <mergeCell ref="R15:S15"/>
    <mergeCell ref="Q16:T16"/>
    <mergeCell ref="R17:S17"/>
    <mergeCell ref="R18:S18"/>
    <mergeCell ref="L6:O6"/>
    <mergeCell ref="L8:O8"/>
    <mergeCell ref="L9:O9"/>
    <mergeCell ref="L10:O10"/>
    <mergeCell ref="M12:N12"/>
    <mergeCell ref="L13:O13"/>
    <mergeCell ref="H14:I14"/>
    <mergeCell ref="H15:I15"/>
    <mergeCell ref="G16:J16"/>
    <mergeCell ref="H17:I17"/>
    <mergeCell ref="H18:I18"/>
    <mergeCell ref="G19:J19"/>
    <mergeCell ref="G6:J6"/>
    <mergeCell ref="G8:J8"/>
    <mergeCell ref="G9:J9"/>
    <mergeCell ref="G10:J10"/>
    <mergeCell ref="H12:I12"/>
    <mergeCell ref="G13:J13"/>
    <mergeCell ref="B6:E6"/>
    <mergeCell ref="B8:E8"/>
    <mergeCell ref="B9:E9"/>
    <mergeCell ref="B10:E10"/>
    <mergeCell ref="C12:D12"/>
    <mergeCell ref="B13:E13"/>
    <mergeCell ref="C14:D14"/>
    <mergeCell ref="C15:D15"/>
    <mergeCell ref="B16:E16"/>
    <mergeCell ref="C17:D17"/>
    <mergeCell ref="C18:D18"/>
    <mergeCell ref="B19:E19"/>
    <mergeCell ref="M44:N44"/>
    <mergeCell ref="C20:D20"/>
    <mergeCell ref="C21:D21"/>
    <mergeCell ref="H20:I20"/>
    <mergeCell ref="H21:I21"/>
    <mergeCell ref="M20:N20"/>
    <mergeCell ref="M52:N52"/>
    <mergeCell ref="M53:N53"/>
    <mergeCell ref="M45:N45"/>
    <mergeCell ref="M46:N46"/>
    <mergeCell ref="M47:N47"/>
    <mergeCell ref="L48:O48"/>
    <mergeCell ref="M49:N49"/>
    <mergeCell ref="M50:N50"/>
    <mergeCell ref="L51:O51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33"/>
  </sheetPr>
  <dimension ref="A1:W24"/>
  <sheetViews>
    <sheetView zoomScalePageLayoutView="0" workbookViewId="0" topLeftCell="A1">
      <selection activeCell="A1" sqref="A1:F24"/>
    </sheetView>
  </sheetViews>
  <sheetFormatPr defaultColWidth="9.00390625" defaultRowHeight="12.75"/>
  <cols>
    <col min="2" max="2" width="38.125" style="0" customWidth="1"/>
    <col min="3" max="3" width="12.50390625" style="0" customWidth="1"/>
    <col min="4" max="4" width="19.875" style="0" hidden="1" customWidth="1"/>
    <col min="5" max="5" width="11.75390625" style="0" customWidth="1"/>
    <col min="6" max="6" width="12.875" style="0" customWidth="1"/>
    <col min="8" max="8" width="58.00390625" style="0" customWidth="1"/>
    <col min="9" max="9" width="14.75390625" style="0" customWidth="1"/>
    <col min="10" max="10" width="19.875" style="0" hidden="1" customWidth="1"/>
    <col min="11" max="11" width="16.50390625" style="0" customWidth="1"/>
    <col min="12" max="12" width="5.875" style="0" customWidth="1"/>
    <col min="14" max="14" width="53.50390625" style="0" customWidth="1"/>
    <col min="15" max="15" width="14.75390625" style="0" customWidth="1"/>
    <col min="16" max="16" width="19.875" style="0" hidden="1" customWidth="1"/>
    <col min="17" max="17" width="16.25390625" style="0" customWidth="1"/>
    <col min="20" max="20" width="61.75390625" style="0" customWidth="1"/>
    <col min="21" max="21" width="14.75390625" style="0" customWidth="1"/>
    <col min="22" max="22" width="19.875" style="0" hidden="1" customWidth="1"/>
    <col min="23" max="23" width="16.25390625" style="0" customWidth="1"/>
  </cols>
  <sheetData>
    <row r="1" spans="1:23" ht="18">
      <c r="A1" s="3"/>
      <c r="B1" s="3"/>
      <c r="C1" s="3"/>
      <c r="D1" s="3"/>
      <c r="F1" s="1" t="s">
        <v>3</v>
      </c>
      <c r="G1" s="3"/>
      <c r="H1" s="3"/>
      <c r="I1" s="3"/>
      <c r="J1" s="3"/>
      <c r="K1" s="1" t="s">
        <v>3</v>
      </c>
      <c r="M1" s="3"/>
      <c r="N1" s="3"/>
      <c r="O1" s="3"/>
      <c r="P1" s="3"/>
      <c r="Q1" s="1" t="s">
        <v>3</v>
      </c>
      <c r="S1" s="3"/>
      <c r="T1" s="3"/>
      <c r="U1" s="3"/>
      <c r="V1" s="3"/>
      <c r="W1" s="1" t="s">
        <v>3</v>
      </c>
    </row>
    <row r="2" spans="1:23" ht="18">
      <c r="A2" s="3"/>
      <c r="B2" s="3"/>
      <c r="C2" s="3"/>
      <c r="D2" s="3"/>
      <c r="F2" s="1" t="s">
        <v>33</v>
      </c>
      <c r="G2" s="3"/>
      <c r="H2" s="3"/>
      <c r="I2" s="3"/>
      <c r="J2" s="3"/>
      <c r="K2" s="1" t="s">
        <v>33</v>
      </c>
      <c r="M2" s="3"/>
      <c r="N2" s="3"/>
      <c r="O2" s="3"/>
      <c r="P2" s="3"/>
      <c r="Q2" s="1" t="s">
        <v>33</v>
      </c>
      <c r="S2" s="3"/>
      <c r="T2" s="3"/>
      <c r="U2" s="3"/>
      <c r="V2" s="3"/>
      <c r="W2" s="1" t="s">
        <v>33</v>
      </c>
    </row>
    <row r="3" spans="1:23" ht="18">
      <c r="A3" s="3"/>
      <c r="B3" s="3"/>
      <c r="C3" s="3"/>
      <c r="D3" s="3"/>
      <c r="F3" s="1" t="s">
        <v>201</v>
      </c>
      <c r="G3" s="3"/>
      <c r="H3" s="3"/>
      <c r="I3" s="3"/>
      <c r="J3" s="3"/>
      <c r="K3" s="1" t="s">
        <v>2</v>
      </c>
      <c r="M3" s="3"/>
      <c r="N3" s="3"/>
      <c r="O3" s="3"/>
      <c r="P3" s="3"/>
      <c r="Q3" s="1" t="s">
        <v>2</v>
      </c>
      <c r="S3" s="3"/>
      <c r="T3" s="3"/>
      <c r="U3" s="3"/>
      <c r="V3" s="3"/>
      <c r="W3" s="1" t="s">
        <v>2</v>
      </c>
    </row>
    <row r="4" spans="1:23" ht="18">
      <c r="A4" s="3"/>
      <c r="B4" s="3"/>
      <c r="C4" s="3"/>
      <c r="D4" s="3"/>
      <c r="E4" s="1"/>
      <c r="G4" s="3"/>
      <c r="H4" s="3"/>
      <c r="I4" s="3"/>
      <c r="J4" s="3"/>
      <c r="K4" s="1"/>
      <c r="M4" s="3"/>
      <c r="N4" s="3"/>
      <c r="O4" s="3"/>
      <c r="P4" s="3"/>
      <c r="Q4" s="1"/>
      <c r="S4" s="3"/>
      <c r="T4" s="3"/>
      <c r="U4" s="3"/>
      <c r="V4" s="3"/>
      <c r="W4" s="1"/>
    </row>
    <row r="5" spans="1:23" ht="18">
      <c r="A5" s="3"/>
      <c r="B5" s="3"/>
      <c r="C5" s="3"/>
      <c r="D5" s="3"/>
      <c r="E5" s="3"/>
      <c r="G5" s="3"/>
      <c r="H5" s="3"/>
      <c r="I5" s="3"/>
      <c r="J5" s="3"/>
      <c r="K5" s="3"/>
      <c r="M5" s="3"/>
      <c r="N5" s="3"/>
      <c r="O5" s="3"/>
      <c r="P5" s="3"/>
      <c r="Q5" s="3"/>
      <c r="S5" s="3"/>
      <c r="T5" s="3"/>
      <c r="U5" s="3"/>
      <c r="V5" s="3"/>
      <c r="W5" s="3"/>
    </row>
    <row r="6" spans="1:23" ht="17.25">
      <c r="A6" s="150" t="s">
        <v>62</v>
      </c>
      <c r="B6" s="150"/>
      <c r="C6" s="150"/>
      <c r="D6" s="150"/>
      <c r="E6" s="150"/>
      <c r="G6" s="150" t="s">
        <v>100</v>
      </c>
      <c r="H6" s="150"/>
      <c r="I6" s="150"/>
      <c r="J6" s="150"/>
      <c r="K6" s="150"/>
      <c r="M6" s="150" t="s">
        <v>107</v>
      </c>
      <c r="N6" s="150"/>
      <c r="O6" s="150"/>
      <c r="P6" s="150"/>
      <c r="Q6" s="150"/>
      <c r="S6" s="150" t="s">
        <v>114</v>
      </c>
      <c r="T6" s="150"/>
      <c r="U6" s="150"/>
      <c r="V6" s="150"/>
      <c r="W6" s="150"/>
    </row>
    <row r="7" spans="1:23" ht="18">
      <c r="A7" s="23"/>
      <c r="B7" s="23"/>
      <c r="C7" s="23"/>
      <c r="D7" s="23"/>
      <c r="E7" s="23"/>
      <c r="G7" s="23"/>
      <c r="H7" s="23"/>
      <c r="I7" s="23"/>
      <c r="J7" s="23"/>
      <c r="K7" s="23"/>
      <c r="M7" s="23"/>
      <c r="N7" s="23"/>
      <c r="O7" s="23"/>
      <c r="P7" s="23"/>
      <c r="Q7" s="23"/>
      <c r="S7" s="23"/>
      <c r="T7" s="23"/>
      <c r="U7" s="23"/>
      <c r="V7" s="23"/>
      <c r="W7" s="23"/>
    </row>
    <row r="8" spans="1:23" ht="35.25" customHeight="1">
      <c r="A8" s="150" t="s">
        <v>57</v>
      </c>
      <c r="B8" s="158"/>
      <c r="C8" s="158"/>
      <c r="D8" s="158"/>
      <c r="E8" s="158"/>
      <c r="G8" s="150" t="s">
        <v>101</v>
      </c>
      <c r="H8" s="158"/>
      <c r="I8" s="158"/>
      <c r="J8" s="158"/>
      <c r="K8" s="158"/>
      <c r="M8" s="150" t="s">
        <v>82</v>
      </c>
      <c r="N8" s="158"/>
      <c r="O8" s="158"/>
      <c r="P8" s="158"/>
      <c r="Q8" s="158"/>
      <c r="S8" s="172" t="s">
        <v>116</v>
      </c>
      <c r="T8" s="149"/>
      <c r="U8" s="149"/>
      <c r="V8" s="149"/>
      <c r="W8" s="149"/>
    </row>
    <row r="9" spans="1:23" ht="17.25">
      <c r="A9" s="162" t="s">
        <v>86</v>
      </c>
      <c r="B9" s="162"/>
      <c r="C9" s="162"/>
      <c r="D9" s="162"/>
      <c r="E9" s="162"/>
      <c r="G9" s="162" t="s">
        <v>102</v>
      </c>
      <c r="H9" s="162"/>
      <c r="I9" s="162"/>
      <c r="J9" s="162"/>
      <c r="K9" s="162"/>
      <c r="M9" s="168" t="s">
        <v>109</v>
      </c>
      <c r="N9" s="168"/>
      <c r="O9" s="168"/>
      <c r="P9" s="168"/>
      <c r="Q9" s="168"/>
      <c r="S9" s="168"/>
      <c r="T9" s="168"/>
      <c r="U9" s="168"/>
      <c r="V9" s="168"/>
      <c r="W9" s="168"/>
    </row>
    <row r="10" spans="1:23" ht="17.25">
      <c r="A10" s="150" t="s">
        <v>231</v>
      </c>
      <c r="B10" s="150"/>
      <c r="C10" s="150"/>
      <c r="D10" s="150"/>
      <c r="E10" s="150"/>
      <c r="G10" s="150" t="s">
        <v>105</v>
      </c>
      <c r="H10" s="150"/>
      <c r="I10" s="150"/>
      <c r="J10" s="150"/>
      <c r="K10" s="150"/>
      <c r="M10" s="150" t="s">
        <v>83</v>
      </c>
      <c r="N10" s="150"/>
      <c r="O10" s="150"/>
      <c r="P10" s="150"/>
      <c r="Q10" s="150"/>
      <c r="S10" s="150" t="s">
        <v>131</v>
      </c>
      <c r="T10" s="150"/>
      <c r="U10" s="150"/>
      <c r="V10" s="150"/>
      <c r="W10" s="150"/>
    </row>
    <row r="11" spans="1:19" ht="15">
      <c r="A11" s="69"/>
      <c r="G11" s="69" t="s">
        <v>127</v>
      </c>
      <c r="M11" s="69" t="s">
        <v>127</v>
      </c>
      <c r="S11" s="69" t="s">
        <v>127</v>
      </c>
    </row>
    <row r="12" spans="1:23" ht="54">
      <c r="A12" s="6" t="s">
        <v>0</v>
      </c>
      <c r="B12" s="169" t="s">
        <v>49</v>
      </c>
      <c r="C12" s="170"/>
      <c r="D12" s="6" t="s">
        <v>50</v>
      </c>
      <c r="E12" s="6" t="s">
        <v>5</v>
      </c>
      <c r="F12" s="6" t="s">
        <v>71</v>
      </c>
      <c r="G12" s="6" t="s">
        <v>0</v>
      </c>
      <c r="H12" s="6" t="s">
        <v>49</v>
      </c>
      <c r="I12" s="6" t="s">
        <v>5</v>
      </c>
      <c r="J12" s="6" t="s">
        <v>50</v>
      </c>
      <c r="K12" s="6" t="s">
        <v>71</v>
      </c>
      <c r="M12" s="6" t="s">
        <v>0</v>
      </c>
      <c r="N12" s="6" t="s">
        <v>49</v>
      </c>
      <c r="O12" s="6" t="s">
        <v>5</v>
      </c>
      <c r="P12" s="6" t="s">
        <v>50</v>
      </c>
      <c r="Q12" s="6" t="s">
        <v>71</v>
      </c>
      <c r="S12" s="6" t="s">
        <v>0</v>
      </c>
      <c r="T12" s="6" t="s">
        <v>49</v>
      </c>
      <c r="U12" s="6" t="s">
        <v>5</v>
      </c>
      <c r="V12" s="6" t="s">
        <v>50</v>
      </c>
      <c r="W12" s="6" t="s">
        <v>71</v>
      </c>
    </row>
    <row r="13" spans="1:23" ht="40.5" customHeight="1">
      <c r="A13" s="6">
        <v>1</v>
      </c>
      <c r="B13" s="169" t="s">
        <v>220</v>
      </c>
      <c r="C13" s="170"/>
      <c r="D13" s="32">
        <v>300000</v>
      </c>
      <c r="E13" s="36" t="s">
        <v>60</v>
      </c>
      <c r="F13" s="31">
        <v>100</v>
      </c>
      <c r="G13" s="6">
        <v>1</v>
      </c>
      <c r="H13" s="52" t="s">
        <v>106</v>
      </c>
      <c r="I13" s="36" t="s">
        <v>103</v>
      </c>
      <c r="J13" s="32">
        <v>300000</v>
      </c>
      <c r="K13" s="31">
        <v>40</v>
      </c>
      <c r="M13" s="6">
        <v>1</v>
      </c>
      <c r="N13" s="30" t="s">
        <v>108</v>
      </c>
      <c r="O13" s="36" t="s">
        <v>84</v>
      </c>
      <c r="P13" s="32">
        <v>300000</v>
      </c>
      <c r="Q13" s="31">
        <v>3</v>
      </c>
      <c r="S13" s="6">
        <v>1</v>
      </c>
      <c r="T13" s="30" t="s">
        <v>115</v>
      </c>
      <c r="U13" s="36" t="s">
        <v>103</v>
      </c>
      <c r="V13" s="32">
        <v>300000</v>
      </c>
      <c r="W13" s="72">
        <v>2</v>
      </c>
    </row>
    <row r="14" spans="1:23" ht="36">
      <c r="A14" s="6">
        <v>2</v>
      </c>
      <c r="B14" s="169" t="s">
        <v>221</v>
      </c>
      <c r="C14" s="170"/>
      <c r="D14" s="32">
        <v>30000</v>
      </c>
      <c r="E14" s="36" t="s">
        <v>60</v>
      </c>
      <c r="F14" s="31">
        <v>150</v>
      </c>
      <c r="G14" s="37"/>
      <c r="H14" s="38"/>
      <c r="I14" s="51"/>
      <c r="J14" s="39"/>
      <c r="K14" s="40"/>
      <c r="M14" s="37"/>
      <c r="N14" s="38"/>
      <c r="O14" s="51"/>
      <c r="P14" s="39"/>
      <c r="Q14" s="40"/>
      <c r="S14" s="6">
        <v>2</v>
      </c>
      <c r="T14" s="30" t="s">
        <v>135</v>
      </c>
      <c r="U14" s="36" t="s">
        <v>103</v>
      </c>
      <c r="V14" s="32"/>
      <c r="W14" s="72">
        <v>3</v>
      </c>
    </row>
    <row r="15" spans="1:23" ht="36">
      <c r="A15" s="6">
        <v>3</v>
      </c>
      <c r="B15" s="169" t="s">
        <v>61</v>
      </c>
      <c r="C15" s="170"/>
      <c r="D15" s="32">
        <v>30000</v>
      </c>
      <c r="E15" s="36" t="s">
        <v>60</v>
      </c>
      <c r="F15" s="31">
        <v>5</v>
      </c>
      <c r="G15" s="37"/>
      <c r="H15" s="38"/>
      <c r="I15" s="44"/>
      <c r="J15" s="39"/>
      <c r="K15" s="40"/>
      <c r="M15" s="37"/>
      <c r="N15" s="38"/>
      <c r="O15" s="44"/>
      <c r="P15" s="39"/>
      <c r="Q15" s="40"/>
      <c r="S15" s="6">
        <v>3</v>
      </c>
      <c r="T15" s="30" t="s">
        <v>118</v>
      </c>
      <c r="U15" s="36" t="s">
        <v>103</v>
      </c>
      <c r="V15" s="32"/>
      <c r="W15" s="72">
        <v>3.5</v>
      </c>
    </row>
    <row r="16" spans="1:23" ht="54">
      <c r="A16" s="37"/>
      <c r="B16" s="38"/>
      <c r="C16" s="38"/>
      <c r="D16" s="39"/>
      <c r="E16" s="40"/>
      <c r="G16" s="37"/>
      <c r="H16" s="38"/>
      <c r="I16" s="38"/>
      <c r="J16" s="39"/>
      <c r="K16" s="40"/>
      <c r="M16" s="37"/>
      <c r="N16" s="38"/>
      <c r="O16" s="38"/>
      <c r="P16" s="39"/>
      <c r="Q16" s="40"/>
      <c r="S16" s="6">
        <v>4</v>
      </c>
      <c r="T16" s="30" t="s">
        <v>117</v>
      </c>
      <c r="U16" s="30" t="s">
        <v>103</v>
      </c>
      <c r="V16" s="32"/>
      <c r="W16" s="72">
        <v>4</v>
      </c>
    </row>
    <row r="17" spans="1:23" ht="36">
      <c r="A17" s="37"/>
      <c r="B17" s="38"/>
      <c r="C17" s="38"/>
      <c r="D17" s="39"/>
      <c r="E17" s="40"/>
      <c r="G17" s="37"/>
      <c r="H17" s="38"/>
      <c r="I17" s="38"/>
      <c r="J17" s="39"/>
      <c r="K17" s="40"/>
      <c r="M17" s="37"/>
      <c r="N17" s="38"/>
      <c r="O17" s="38"/>
      <c r="P17" s="39"/>
      <c r="Q17" s="40"/>
      <c r="S17" s="6">
        <v>5</v>
      </c>
      <c r="T17" s="30" t="s">
        <v>136</v>
      </c>
      <c r="U17" s="30" t="s">
        <v>103</v>
      </c>
      <c r="V17" s="32"/>
      <c r="W17" s="72">
        <v>4</v>
      </c>
    </row>
    <row r="18" spans="1:23" ht="67.5" customHeight="1">
      <c r="A18" s="46" t="s">
        <v>222</v>
      </c>
      <c r="B18" s="46"/>
      <c r="C18" s="46"/>
      <c r="D18" s="46"/>
      <c r="E18" s="46"/>
      <c r="G18" s="137" t="s">
        <v>110</v>
      </c>
      <c r="H18" s="137"/>
      <c r="I18" s="137"/>
      <c r="J18" s="137"/>
      <c r="K18" s="137"/>
      <c r="M18" s="137" t="s">
        <v>104</v>
      </c>
      <c r="N18" s="137"/>
      <c r="O18" s="137"/>
      <c r="P18" s="137"/>
      <c r="Q18" s="137"/>
      <c r="S18" s="49">
        <v>6</v>
      </c>
      <c r="T18" s="30" t="s">
        <v>119</v>
      </c>
      <c r="U18" s="49" t="s">
        <v>103</v>
      </c>
      <c r="V18" s="49"/>
      <c r="W18" s="72">
        <v>5</v>
      </c>
    </row>
    <row r="19" spans="1:23" ht="18">
      <c r="A19" s="53"/>
      <c r="B19" s="53"/>
      <c r="C19" s="2"/>
      <c r="D19" s="2"/>
      <c r="E19" s="2"/>
      <c r="G19" s="2"/>
      <c r="H19" s="2"/>
      <c r="I19" s="2"/>
      <c r="J19" s="2"/>
      <c r="K19" s="2"/>
      <c r="M19" s="2"/>
      <c r="N19" s="2"/>
      <c r="O19" s="2"/>
      <c r="P19" s="2"/>
      <c r="Q19" s="2"/>
      <c r="S19" s="60">
        <v>7</v>
      </c>
      <c r="T19" s="61" t="s">
        <v>120</v>
      </c>
      <c r="U19" s="60" t="s">
        <v>103</v>
      </c>
      <c r="V19" s="60"/>
      <c r="W19" s="70">
        <v>1.5</v>
      </c>
    </row>
    <row r="20" spans="19:23" ht="36">
      <c r="S20" s="63">
        <v>8</v>
      </c>
      <c r="T20" s="5" t="s">
        <v>137</v>
      </c>
      <c r="U20" s="63" t="s">
        <v>60</v>
      </c>
      <c r="V20" s="62"/>
      <c r="W20" s="71">
        <v>5</v>
      </c>
    </row>
    <row r="21" spans="19:23" ht="36">
      <c r="S21" s="60">
        <v>9</v>
      </c>
      <c r="T21" s="5" t="s">
        <v>138</v>
      </c>
      <c r="U21" s="63" t="s">
        <v>121</v>
      </c>
      <c r="V21" s="5"/>
      <c r="W21" s="70">
        <v>8</v>
      </c>
    </row>
    <row r="24" spans="1:23" ht="18">
      <c r="A24" s="46" t="s">
        <v>223</v>
      </c>
      <c r="C24" s="46"/>
      <c r="D24" s="46"/>
      <c r="E24" s="46"/>
      <c r="G24" s="137" t="s">
        <v>111</v>
      </c>
      <c r="H24" s="137"/>
      <c r="I24" s="137"/>
      <c r="J24" s="137"/>
      <c r="K24" s="137"/>
      <c r="M24" s="137" t="s">
        <v>85</v>
      </c>
      <c r="N24" s="137"/>
      <c r="O24" s="137"/>
      <c r="P24" s="137"/>
      <c r="Q24" s="137"/>
      <c r="S24" s="137" t="s">
        <v>85</v>
      </c>
      <c r="T24" s="137"/>
      <c r="U24" s="137"/>
      <c r="V24" s="137"/>
      <c r="W24" s="137"/>
    </row>
  </sheetData>
  <sheetProtection/>
  <mergeCells count="25">
    <mergeCell ref="B13:C13"/>
    <mergeCell ref="M6:Q6"/>
    <mergeCell ref="M8:Q8"/>
    <mergeCell ref="M9:Q9"/>
    <mergeCell ref="M10:Q10"/>
    <mergeCell ref="G6:K6"/>
    <mergeCell ref="G9:K9"/>
    <mergeCell ref="G10:K10"/>
    <mergeCell ref="B12:C12"/>
    <mergeCell ref="S9:W9"/>
    <mergeCell ref="S10:W10"/>
    <mergeCell ref="G18:K18"/>
    <mergeCell ref="G24:K24"/>
    <mergeCell ref="B15:C15"/>
    <mergeCell ref="M18:Q18"/>
    <mergeCell ref="M24:Q24"/>
    <mergeCell ref="B14:C14"/>
    <mergeCell ref="S24:W24"/>
    <mergeCell ref="S6:W6"/>
    <mergeCell ref="S8:W8"/>
    <mergeCell ref="A6:E6"/>
    <mergeCell ref="A8:E8"/>
    <mergeCell ref="A9:E9"/>
    <mergeCell ref="A10:E10"/>
    <mergeCell ref="G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B1:I54"/>
  <sheetViews>
    <sheetView zoomScalePageLayoutView="0" workbookViewId="0" topLeftCell="A7">
      <selection activeCell="G88" sqref="G87:G88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52.125" style="0" customWidth="1"/>
    <col min="4" max="5" width="12.25390625" style="0" customWidth="1"/>
    <col min="6" max="9" width="12.875" style="0" customWidth="1"/>
  </cols>
  <sheetData>
    <row r="1" spans="2:9" ht="18">
      <c r="B1" s="3"/>
      <c r="C1" s="3"/>
      <c r="I1" s="1" t="s">
        <v>3</v>
      </c>
    </row>
    <row r="2" spans="2:9" ht="18">
      <c r="B2" s="3"/>
      <c r="C2" s="3"/>
      <c r="I2" s="1" t="s">
        <v>33</v>
      </c>
    </row>
    <row r="3" spans="2:9" ht="18">
      <c r="B3" s="3"/>
      <c r="C3" s="3"/>
      <c r="I3" s="1" t="s">
        <v>2</v>
      </c>
    </row>
    <row r="4" spans="2:4" ht="18">
      <c r="B4" s="3"/>
      <c r="C4" s="3"/>
      <c r="D4" s="1"/>
    </row>
    <row r="5" spans="2:4" ht="18" customHeight="1">
      <c r="B5" s="3"/>
      <c r="C5" s="3"/>
      <c r="D5" s="3"/>
    </row>
    <row r="6" spans="2:9" ht="17.25">
      <c r="B6" s="150" t="s">
        <v>164</v>
      </c>
      <c r="C6" s="150"/>
      <c r="D6" s="150"/>
      <c r="E6" s="150"/>
      <c r="F6" s="150"/>
      <c r="G6" s="150"/>
      <c r="H6" s="150"/>
      <c r="I6" s="150"/>
    </row>
    <row r="7" spans="2:4" ht="18">
      <c r="B7" s="23"/>
      <c r="C7" s="23"/>
      <c r="D7" s="23"/>
    </row>
    <row r="8" spans="2:9" ht="17.25">
      <c r="B8" s="150" t="s">
        <v>140</v>
      </c>
      <c r="C8" s="150"/>
      <c r="D8" s="150"/>
      <c r="E8" s="150"/>
      <c r="F8" s="150"/>
      <c r="G8" s="150"/>
      <c r="H8" s="150"/>
      <c r="I8" s="150"/>
    </row>
    <row r="9" spans="2:9" ht="17.25">
      <c r="B9" s="162" t="s">
        <v>141</v>
      </c>
      <c r="C9" s="162"/>
      <c r="D9" s="162"/>
      <c r="E9" s="162"/>
      <c r="F9" s="162"/>
      <c r="G9" s="162"/>
      <c r="H9" s="162"/>
      <c r="I9" s="162"/>
    </row>
    <row r="10" spans="2:9" ht="17.25">
      <c r="B10" s="150" t="s">
        <v>142</v>
      </c>
      <c r="C10" s="150"/>
      <c r="D10" s="150"/>
      <c r="E10" s="150"/>
      <c r="F10" s="150"/>
      <c r="G10" s="150"/>
      <c r="H10" s="150"/>
      <c r="I10" s="150"/>
    </row>
    <row r="11" spans="2:9" ht="18">
      <c r="B11" s="174" t="s">
        <v>143</v>
      </c>
      <c r="C11" s="174"/>
      <c r="D11" s="174"/>
      <c r="E11" s="174"/>
      <c r="F11" s="174"/>
      <c r="G11" s="174"/>
      <c r="H11" s="174"/>
      <c r="I11" s="174"/>
    </row>
    <row r="12" spans="2:9" ht="15">
      <c r="B12" s="74"/>
      <c r="C12" s="74"/>
      <c r="D12" s="74"/>
      <c r="E12" s="74"/>
      <c r="F12" s="74"/>
      <c r="G12" s="74"/>
      <c r="H12" s="74"/>
      <c r="I12" s="74"/>
    </row>
    <row r="13" spans="2:9" ht="156.75" customHeight="1">
      <c r="B13" s="6" t="s">
        <v>0</v>
      </c>
      <c r="C13" s="6" t="s">
        <v>145</v>
      </c>
      <c r="D13" s="173" t="s">
        <v>144</v>
      </c>
      <c r="E13" s="173"/>
      <c r="F13" s="173" t="s">
        <v>90</v>
      </c>
      <c r="G13" s="173"/>
      <c r="H13" s="173" t="s">
        <v>91</v>
      </c>
      <c r="I13" s="173"/>
    </row>
    <row r="14" spans="2:9" ht="34.5">
      <c r="B14" s="33"/>
      <c r="C14" s="77" t="s">
        <v>148</v>
      </c>
      <c r="D14" s="77" t="s">
        <v>146</v>
      </c>
      <c r="E14" s="77" t="s">
        <v>147</v>
      </c>
      <c r="F14" s="77" t="s">
        <v>146</v>
      </c>
      <c r="G14" s="77" t="s">
        <v>147</v>
      </c>
      <c r="H14" s="77" t="s">
        <v>146</v>
      </c>
      <c r="I14" s="77" t="s">
        <v>147</v>
      </c>
    </row>
    <row r="15" spans="2:9" ht="21.75" customHeight="1">
      <c r="B15" s="78">
        <v>1</v>
      </c>
      <c r="C15" s="34" t="s">
        <v>149</v>
      </c>
      <c r="D15" s="86">
        <f>30+25</f>
        <v>55</v>
      </c>
      <c r="E15" s="87">
        <f>5+25</f>
        <v>30</v>
      </c>
      <c r="F15" s="86">
        <f>40+25</f>
        <v>65</v>
      </c>
      <c r="G15" s="87">
        <f>10+25</f>
        <v>35</v>
      </c>
      <c r="H15" s="86">
        <f>60+25</f>
        <v>85</v>
      </c>
      <c r="I15" s="87">
        <f>15+25</f>
        <v>40</v>
      </c>
    </row>
    <row r="16" spans="2:9" ht="18">
      <c r="B16" s="79"/>
      <c r="C16" s="95" t="s">
        <v>150</v>
      </c>
      <c r="D16" s="88"/>
      <c r="E16" s="89"/>
      <c r="F16" s="90"/>
      <c r="G16" s="89"/>
      <c r="H16" s="90"/>
      <c r="I16" s="89"/>
    </row>
    <row r="17" spans="2:9" ht="18.75" customHeight="1">
      <c r="B17" s="84"/>
      <c r="C17" s="96" t="s">
        <v>155</v>
      </c>
      <c r="D17" s="85"/>
      <c r="E17" s="91"/>
      <c r="F17" s="92"/>
      <c r="G17" s="91"/>
      <c r="H17" s="92"/>
      <c r="I17" s="91"/>
    </row>
    <row r="18" spans="2:9" ht="18">
      <c r="B18" s="78">
        <v>2</v>
      </c>
      <c r="C18" s="34" t="s">
        <v>151</v>
      </c>
      <c r="D18" s="86">
        <f aca="true" t="shared" si="0" ref="D18:I18">D15+62.5</f>
        <v>117.5</v>
      </c>
      <c r="E18" s="87">
        <f t="shared" si="0"/>
        <v>92.5</v>
      </c>
      <c r="F18" s="86">
        <f t="shared" si="0"/>
        <v>127.5</v>
      </c>
      <c r="G18" s="87">
        <f t="shared" si="0"/>
        <v>97.5</v>
      </c>
      <c r="H18" s="86">
        <f t="shared" si="0"/>
        <v>147.5</v>
      </c>
      <c r="I18" s="87">
        <f t="shared" si="0"/>
        <v>102.5</v>
      </c>
    </row>
    <row r="19" spans="2:9" ht="18">
      <c r="B19" s="79"/>
      <c r="C19" s="95" t="s">
        <v>150</v>
      </c>
      <c r="D19" s="88"/>
      <c r="E19" s="89"/>
      <c r="F19" s="90"/>
      <c r="G19" s="89"/>
      <c r="H19" s="90"/>
      <c r="I19" s="89"/>
    </row>
    <row r="20" spans="2:9" ht="19.5" customHeight="1">
      <c r="B20" s="80"/>
      <c r="C20" s="95" t="s">
        <v>155</v>
      </c>
      <c r="D20" s="76"/>
      <c r="E20" s="89"/>
      <c r="F20" s="90"/>
      <c r="G20" s="89"/>
      <c r="H20" s="90"/>
      <c r="I20" s="89"/>
    </row>
    <row r="21" spans="2:9" ht="36">
      <c r="B21" s="82"/>
      <c r="C21" s="96" t="s">
        <v>162</v>
      </c>
      <c r="D21" s="93"/>
      <c r="E21" s="91"/>
      <c r="F21" s="92"/>
      <c r="G21" s="91"/>
      <c r="H21" s="92"/>
      <c r="I21" s="91"/>
    </row>
    <row r="22" spans="2:9" ht="18">
      <c r="B22" s="78">
        <v>3</v>
      </c>
      <c r="C22" s="34" t="s">
        <v>153</v>
      </c>
      <c r="D22" s="86">
        <f aca="true" t="shared" si="1" ref="D22:I22">D15+3</f>
        <v>58</v>
      </c>
      <c r="E22" s="87">
        <f t="shared" si="1"/>
        <v>33</v>
      </c>
      <c r="F22" s="86">
        <f t="shared" si="1"/>
        <v>68</v>
      </c>
      <c r="G22" s="87">
        <f t="shared" si="1"/>
        <v>38</v>
      </c>
      <c r="H22" s="86">
        <f t="shared" si="1"/>
        <v>88</v>
      </c>
      <c r="I22" s="87">
        <f t="shared" si="1"/>
        <v>43</v>
      </c>
    </row>
    <row r="23" spans="2:9" ht="18">
      <c r="B23" s="79"/>
      <c r="C23" s="95" t="s">
        <v>150</v>
      </c>
      <c r="D23" s="88"/>
      <c r="E23" s="89"/>
      <c r="F23" s="90"/>
      <c r="G23" s="89"/>
      <c r="H23" s="90"/>
      <c r="I23" s="89"/>
    </row>
    <row r="24" spans="2:9" ht="19.5" customHeight="1">
      <c r="B24" s="80"/>
      <c r="C24" s="95" t="s">
        <v>155</v>
      </c>
      <c r="D24" s="76"/>
      <c r="E24" s="89"/>
      <c r="F24" s="90"/>
      <c r="G24" s="89"/>
      <c r="H24" s="90"/>
      <c r="I24" s="89"/>
    </row>
    <row r="25" spans="2:9" ht="18">
      <c r="B25" s="82"/>
      <c r="C25" s="96" t="s">
        <v>152</v>
      </c>
      <c r="D25" s="93"/>
      <c r="E25" s="91"/>
      <c r="F25" s="92"/>
      <c r="G25" s="91"/>
      <c r="H25" s="92"/>
      <c r="I25" s="91"/>
    </row>
    <row r="26" spans="2:9" ht="18">
      <c r="B26" s="81">
        <v>4</v>
      </c>
      <c r="C26" s="83" t="s">
        <v>154</v>
      </c>
      <c r="D26" s="88">
        <f aca="true" t="shared" si="2" ref="D26:I26">D18+3</f>
        <v>120.5</v>
      </c>
      <c r="E26" s="94">
        <f t="shared" si="2"/>
        <v>95.5</v>
      </c>
      <c r="F26" s="88">
        <f t="shared" si="2"/>
        <v>130.5</v>
      </c>
      <c r="G26" s="94">
        <f t="shared" si="2"/>
        <v>100.5</v>
      </c>
      <c r="H26" s="88">
        <f t="shared" si="2"/>
        <v>150.5</v>
      </c>
      <c r="I26" s="94">
        <f t="shared" si="2"/>
        <v>105.5</v>
      </c>
    </row>
    <row r="27" spans="2:9" ht="18">
      <c r="B27" s="79"/>
      <c r="C27" s="95" t="s">
        <v>150</v>
      </c>
      <c r="D27" s="88"/>
      <c r="E27" s="89"/>
      <c r="F27" s="90"/>
      <c r="G27" s="89"/>
      <c r="H27" s="90"/>
      <c r="I27" s="89"/>
    </row>
    <row r="28" spans="2:9" ht="19.5" customHeight="1">
      <c r="B28" s="80"/>
      <c r="C28" s="95" t="s">
        <v>155</v>
      </c>
      <c r="D28" s="76"/>
      <c r="E28" s="89"/>
      <c r="F28" s="90"/>
      <c r="G28" s="89"/>
      <c r="H28" s="90"/>
      <c r="I28" s="89"/>
    </row>
    <row r="29" spans="2:9" ht="36.75" customHeight="1">
      <c r="B29" s="80"/>
      <c r="C29" s="95" t="s">
        <v>162</v>
      </c>
      <c r="D29" s="76"/>
      <c r="E29" s="89"/>
      <c r="F29" s="90"/>
      <c r="G29" s="89"/>
      <c r="H29" s="90"/>
      <c r="I29" s="89"/>
    </row>
    <row r="30" spans="2:9" ht="18">
      <c r="B30" s="79"/>
      <c r="C30" s="95" t="s">
        <v>152</v>
      </c>
      <c r="D30" s="88"/>
      <c r="E30" s="89"/>
      <c r="F30" s="90"/>
      <c r="G30" s="89"/>
      <c r="H30" s="90"/>
      <c r="I30" s="89"/>
    </row>
    <row r="31" spans="2:9" ht="18">
      <c r="B31" s="78">
        <v>5</v>
      </c>
      <c r="C31" s="34" t="s">
        <v>156</v>
      </c>
      <c r="D31" s="86">
        <f aca="true" t="shared" si="3" ref="D31:I31">D15+2</f>
        <v>57</v>
      </c>
      <c r="E31" s="87">
        <f t="shared" si="3"/>
        <v>32</v>
      </c>
      <c r="F31" s="86">
        <f t="shared" si="3"/>
        <v>67</v>
      </c>
      <c r="G31" s="87">
        <f t="shared" si="3"/>
        <v>37</v>
      </c>
      <c r="H31" s="86">
        <f t="shared" si="3"/>
        <v>87</v>
      </c>
      <c r="I31" s="87">
        <f t="shared" si="3"/>
        <v>42</v>
      </c>
    </row>
    <row r="32" spans="2:9" ht="18">
      <c r="B32" s="79"/>
      <c r="C32" s="95" t="s">
        <v>150</v>
      </c>
      <c r="D32" s="88"/>
      <c r="E32" s="89"/>
      <c r="F32" s="90"/>
      <c r="G32" s="89"/>
      <c r="H32" s="90"/>
      <c r="I32" s="89"/>
    </row>
    <row r="33" spans="2:9" ht="19.5" customHeight="1">
      <c r="B33" s="80"/>
      <c r="C33" s="95" t="s">
        <v>155</v>
      </c>
      <c r="D33" s="76"/>
      <c r="E33" s="89"/>
      <c r="F33" s="90"/>
      <c r="G33" s="89"/>
      <c r="H33" s="90"/>
      <c r="I33" s="89"/>
    </row>
    <row r="34" spans="2:9" ht="36.75" customHeight="1">
      <c r="B34" s="84"/>
      <c r="C34" s="96" t="s">
        <v>157</v>
      </c>
      <c r="D34" s="85"/>
      <c r="E34" s="91"/>
      <c r="F34" s="92"/>
      <c r="G34" s="91"/>
      <c r="H34" s="92"/>
      <c r="I34" s="91"/>
    </row>
    <row r="35" spans="2:9" ht="18">
      <c r="B35" s="78">
        <v>6</v>
      </c>
      <c r="C35" s="34" t="s">
        <v>158</v>
      </c>
      <c r="D35" s="86">
        <f aca="true" t="shared" si="4" ref="D35:I35">D22+2+3</f>
        <v>63</v>
      </c>
      <c r="E35" s="87">
        <f t="shared" si="4"/>
        <v>38</v>
      </c>
      <c r="F35" s="86">
        <f t="shared" si="4"/>
        <v>73</v>
      </c>
      <c r="G35" s="87">
        <f t="shared" si="4"/>
        <v>43</v>
      </c>
      <c r="H35" s="86">
        <f t="shared" si="4"/>
        <v>93</v>
      </c>
      <c r="I35" s="87">
        <f t="shared" si="4"/>
        <v>48</v>
      </c>
    </row>
    <row r="36" spans="2:9" ht="18">
      <c r="B36" s="79"/>
      <c r="C36" s="95" t="s">
        <v>150</v>
      </c>
      <c r="D36" s="88"/>
      <c r="E36" s="89"/>
      <c r="F36" s="90"/>
      <c r="G36" s="89"/>
      <c r="H36" s="90"/>
      <c r="I36" s="89"/>
    </row>
    <row r="37" spans="2:9" ht="19.5" customHeight="1">
      <c r="B37" s="80"/>
      <c r="C37" s="95" t="s">
        <v>155</v>
      </c>
      <c r="D37" s="76"/>
      <c r="E37" s="89"/>
      <c r="F37" s="90"/>
      <c r="G37" s="89"/>
      <c r="H37" s="90"/>
      <c r="I37" s="89"/>
    </row>
    <row r="38" spans="2:9" ht="36.75" customHeight="1">
      <c r="B38" s="80"/>
      <c r="C38" s="95" t="s">
        <v>157</v>
      </c>
      <c r="D38" s="76"/>
      <c r="E38" s="89"/>
      <c r="F38" s="90"/>
      <c r="G38" s="89"/>
      <c r="H38" s="90"/>
      <c r="I38" s="89"/>
    </row>
    <row r="39" spans="2:9" ht="18">
      <c r="B39" s="82"/>
      <c r="C39" s="96" t="s">
        <v>159</v>
      </c>
      <c r="D39" s="93"/>
      <c r="E39" s="91"/>
      <c r="F39" s="92"/>
      <c r="G39" s="91"/>
      <c r="H39" s="92"/>
      <c r="I39" s="91"/>
    </row>
    <row r="40" spans="2:9" ht="18">
      <c r="B40" s="81">
        <v>7</v>
      </c>
      <c r="C40" s="83" t="s">
        <v>160</v>
      </c>
      <c r="D40" s="88">
        <f aca="true" t="shared" si="5" ref="D40:I40">D18+2</f>
        <v>119.5</v>
      </c>
      <c r="E40" s="94">
        <f t="shared" si="5"/>
        <v>94.5</v>
      </c>
      <c r="F40" s="88">
        <f t="shared" si="5"/>
        <v>129.5</v>
      </c>
      <c r="G40" s="94">
        <f t="shared" si="5"/>
        <v>99.5</v>
      </c>
      <c r="H40" s="88">
        <f t="shared" si="5"/>
        <v>149.5</v>
      </c>
      <c r="I40" s="94">
        <f t="shared" si="5"/>
        <v>104.5</v>
      </c>
    </row>
    <row r="41" spans="2:9" ht="18">
      <c r="B41" s="79"/>
      <c r="C41" s="95" t="s">
        <v>150</v>
      </c>
      <c r="D41" s="88"/>
      <c r="E41" s="89"/>
      <c r="F41" s="90"/>
      <c r="G41" s="89"/>
      <c r="H41" s="90"/>
      <c r="I41" s="89"/>
    </row>
    <row r="42" spans="2:9" ht="19.5" customHeight="1">
      <c r="B42" s="80"/>
      <c r="C42" s="95" t="s">
        <v>155</v>
      </c>
      <c r="D42" s="76"/>
      <c r="E42" s="89"/>
      <c r="F42" s="90"/>
      <c r="G42" s="89"/>
      <c r="H42" s="90"/>
      <c r="I42" s="89"/>
    </row>
    <row r="43" spans="2:9" ht="36.75" customHeight="1">
      <c r="B43" s="80"/>
      <c r="C43" s="95" t="s">
        <v>157</v>
      </c>
      <c r="D43" s="76"/>
      <c r="E43" s="89"/>
      <c r="F43" s="90"/>
      <c r="G43" s="89"/>
      <c r="H43" s="90"/>
      <c r="I43" s="89"/>
    </row>
    <row r="44" spans="2:9" ht="36">
      <c r="B44" s="79"/>
      <c r="C44" s="95" t="s">
        <v>162</v>
      </c>
      <c r="D44" s="88"/>
      <c r="E44" s="89"/>
      <c r="F44" s="90"/>
      <c r="G44" s="89"/>
      <c r="H44" s="90"/>
      <c r="I44" s="89"/>
    </row>
    <row r="45" spans="2:9" ht="18">
      <c r="B45" s="78">
        <v>8</v>
      </c>
      <c r="C45" s="34" t="s">
        <v>161</v>
      </c>
      <c r="D45" s="86">
        <f aca="true" t="shared" si="6" ref="D45:I45">D40+3*2</f>
        <v>125.5</v>
      </c>
      <c r="E45" s="87">
        <f t="shared" si="6"/>
        <v>100.5</v>
      </c>
      <c r="F45" s="86">
        <f t="shared" si="6"/>
        <v>135.5</v>
      </c>
      <c r="G45" s="87">
        <f t="shared" si="6"/>
        <v>105.5</v>
      </c>
      <c r="H45" s="86">
        <f t="shared" si="6"/>
        <v>155.5</v>
      </c>
      <c r="I45" s="87">
        <f t="shared" si="6"/>
        <v>110.5</v>
      </c>
    </row>
    <row r="46" spans="2:9" ht="18">
      <c r="B46" s="79"/>
      <c r="C46" s="95" t="s">
        <v>150</v>
      </c>
      <c r="D46" s="88"/>
      <c r="E46" s="89"/>
      <c r="F46" s="90"/>
      <c r="G46" s="89"/>
      <c r="H46" s="90"/>
      <c r="I46" s="89"/>
    </row>
    <row r="47" spans="2:9" ht="19.5" customHeight="1">
      <c r="B47" s="80"/>
      <c r="C47" s="95" t="s">
        <v>155</v>
      </c>
      <c r="D47" s="76"/>
      <c r="E47" s="89"/>
      <c r="F47" s="90"/>
      <c r="G47" s="89"/>
      <c r="H47" s="90"/>
      <c r="I47" s="89"/>
    </row>
    <row r="48" spans="2:9" ht="36.75" customHeight="1">
      <c r="B48" s="80"/>
      <c r="C48" s="95" t="s">
        <v>157</v>
      </c>
      <c r="D48" s="76"/>
      <c r="E48" s="89"/>
      <c r="F48" s="90"/>
      <c r="G48" s="89"/>
      <c r="H48" s="90"/>
      <c r="I48" s="89"/>
    </row>
    <row r="49" spans="2:9" ht="18">
      <c r="B49" s="79"/>
      <c r="C49" s="95" t="s">
        <v>159</v>
      </c>
      <c r="D49" s="88"/>
      <c r="E49" s="89"/>
      <c r="F49" s="90"/>
      <c r="G49" s="89"/>
      <c r="H49" s="90"/>
      <c r="I49" s="89"/>
    </row>
    <row r="50" spans="2:9" ht="36">
      <c r="B50" s="82"/>
      <c r="C50" s="96" t="s">
        <v>162</v>
      </c>
      <c r="D50" s="93"/>
      <c r="E50" s="91"/>
      <c r="F50" s="92"/>
      <c r="G50" s="91"/>
      <c r="H50" s="92"/>
      <c r="I50" s="91"/>
    </row>
    <row r="51" spans="2:9" ht="18">
      <c r="B51" s="37"/>
      <c r="C51" s="38"/>
      <c r="D51" s="75"/>
      <c r="E51" s="25"/>
      <c r="F51" s="25"/>
      <c r="G51" s="25"/>
      <c r="H51" s="25"/>
      <c r="I51" s="25"/>
    </row>
    <row r="52" spans="2:9" ht="18">
      <c r="B52" s="3"/>
      <c r="C52" s="3"/>
      <c r="D52" s="1"/>
      <c r="I52" s="1"/>
    </row>
    <row r="53" spans="2:9" ht="18">
      <c r="B53" s="137" t="s">
        <v>163</v>
      </c>
      <c r="C53" s="137"/>
      <c r="D53" s="137"/>
      <c r="E53" s="137"/>
      <c r="F53" s="137"/>
      <c r="G53" s="137"/>
      <c r="H53" s="137"/>
      <c r="I53" s="137"/>
    </row>
    <row r="54" spans="2:4" ht="18">
      <c r="B54" s="3"/>
      <c r="C54" s="3"/>
      <c r="D54" s="3"/>
    </row>
  </sheetData>
  <sheetProtection/>
  <mergeCells count="9">
    <mergeCell ref="B6:I6"/>
    <mergeCell ref="D13:E13"/>
    <mergeCell ref="F13:G13"/>
    <mergeCell ref="H13:I13"/>
    <mergeCell ref="B11:I11"/>
    <mergeCell ref="B53:I53"/>
    <mergeCell ref="B8:I8"/>
    <mergeCell ref="B9:I9"/>
    <mergeCell ref="B10:I10"/>
  </mergeCells>
  <printOptions/>
  <pageMargins left="0.7086614173228347" right="0.2362204724409449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Halubovich</dc:creator>
  <cp:keywords/>
  <dc:description/>
  <cp:lastModifiedBy>User</cp:lastModifiedBy>
  <cp:lastPrinted>2023-09-20T09:07:55Z</cp:lastPrinted>
  <dcterms:created xsi:type="dcterms:W3CDTF">2008-11-06T08:21:22Z</dcterms:created>
  <dcterms:modified xsi:type="dcterms:W3CDTF">2023-09-21T08:22:58Z</dcterms:modified>
  <cp:category/>
  <cp:version/>
  <cp:contentType/>
  <cp:contentStatus/>
</cp:coreProperties>
</file>