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4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6" i="4" l="1"/>
  <c r="F13" i="4"/>
  <c r="F10" i="4"/>
  <c r="G10" i="4" s="1"/>
  <c r="H10" i="4" s="1"/>
  <c r="G15" i="4"/>
  <c r="H15" i="4" s="1"/>
  <c r="G13" i="4"/>
  <c r="H13" i="4" s="1"/>
  <c r="G12" i="4"/>
  <c r="H12" i="4" s="1"/>
  <c r="G9" i="4"/>
  <c r="H9" i="4" s="1"/>
  <c r="G16" i="4" l="1"/>
  <c r="H16" i="4" s="1"/>
  <c r="O13" i="4"/>
  <c r="O16" i="4" l="1"/>
  <c r="P16" i="4" s="1"/>
  <c r="Q16" i="4" s="1"/>
  <c r="P15" i="4"/>
  <c r="Q15" i="4" s="1"/>
  <c r="P13" i="4"/>
  <c r="Q13" i="4" s="1"/>
  <c r="P12" i="4"/>
  <c r="Q12" i="4" s="1"/>
  <c r="O10" i="4"/>
  <c r="P10" i="4" s="1"/>
  <c r="Q10" i="4" s="1"/>
  <c r="P9" i="4"/>
  <c r="Q9" i="4" s="1"/>
</calcChain>
</file>

<file path=xl/sharedStrings.xml><?xml version="1.0" encoding="utf-8"?>
<sst xmlns="http://schemas.openxmlformats.org/spreadsheetml/2006/main" count="66" uniqueCount="23">
  <si>
    <t>Свободные отпускные цены на пиломатериалы,</t>
  </si>
  <si>
    <t>Сорт</t>
  </si>
  <si>
    <t>Толщина, мм</t>
  </si>
  <si>
    <t>Ширина, мм</t>
  </si>
  <si>
    <t xml:space="preserve">Отпускная цена за 1 м/п, м2 руб.(без НДС) </t>
  </si>
  <si>
    <t>Отпускная цена с НДС за 1 м/п, м2 руб.</t>
  </si>
  <si>
    <t>№ п/п</t>
  </si>
  <si>
    <t>Ед. изм.</t>
  </si>
  <si>
    <t>НДС - 20%, руб.</t>
  </si>
  <si>
    <t>Пиломатериал обрезный (доска) строганный технической сушки                                              порода липа (Полки)</t>
  </si>
  <si>
    <t>м/п</t>
  </si>
  <si>
    <t>Детали профильные (ОБШИВКА) порода липа</t>
  </si>
  <si>
    <r>
      <t xml:space="preserve">Пиломатериал обрезный (доска) строганный технической сушки                             порода </t>
    </r>
    <r>
      <rPr>
        <b/>
        <sz val="16"/>
        <color rgb="FF000000"/>
        <rFont val="Times New Roman"/>
        <family val="1"/>
        <charset val="204"/>
      </rPr>
      <t>ольха</t>
    </r>
    <r>
      <rPr>
        <b/>
        <sz val="14"/>
        <color rgb="FF000000"/>
        <rFont val="Times New Roman"/>
        <family val="1"/>
        <charset val="204"/>
      </rPr>
      <t xml:space="preserve"> (Полки)</t>
    </r>
  </si>
  <si>
    <t>м2</t>
  </si>
  <si>
    <t>реализуемые на условиях франко-склад предприятия в Цеху деревообработки аг.Лесное, через торговую сеть г. Дзержинска и г. Минска                                                                                                (для реализации населению)</t>
  </si>
  <si>
    <t xml:space="preserve">Прейскурант № 25.2 </t>
  </si>
  <si>
    <t>с 09 июня 2023 года</t>
  </si>
  <si>
    <t>Прейскурант № 25.2 со скидкой 15% на 2 и 3 сорт  с 09.06.2023 г.</t>
  </si>
  <si>
    <t>30-45</t>
  </si>
  <si>
    <t>80-100</t>
  </si>
  <si>
    <t>16-18</t>
  </si>
  <si>
    <t>80-120</t>
  </si>
  <si>
    <t>27-45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</si>
</sst>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wrapText="1"/>
    </xf>
    <xf numFmtId="164" fontId="6" fillId="0" borderId="1" xfId="2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164" fontId="6" fillId="2" borderId="1" xfId="2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164" fontId="6" fillId="0" borderId="0" xfId="2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/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abSelected="1" topLeftCell="D7" workbookViewId="0">
      <selection activeCell="J4" sqref="J4:Q4"/>
    </sheetView>
  </sheetViews>
  <sheetFormatPr defaultRowHeight="18.75" x14ac:dyDescent="0.3"/>
  <cols>
    <col min="1" max="1" width="6.5703125" style="1" customWidth="1"/>
    <col min="2" max="2" width="7.42578125" style="1" customWidth="1"/>
    <col min="3" max="3" width="10.140625" style="1" customWidth="1"/>
    <col min="4" max="4" width="12.5703125" style="1" customWidth="1"/>
    <col min="5" max="5" width="11.5703125" style="1" customWidth="1"/>
    <col min="6" max="6" width="18.7109375" style="1" customWidth="1"/>
    <col min="7" max="7" width="12.140625" style="1" customWidth="1"/>
    <col min="8" max="8" width="17.85546875" style="1" customWidth="1"/>
    <col min="9" max="9" width="9.42578125" style="18" customWidth="1"/>
    <col min="10" max="10" width="6.5703125" style="1" customWidth="1"/>
    <col min="11" max="11" width="7.42578125" style="1" customWidth="1"/>
    <col min="12" max="12" width="10.140625" style="1" customWidth="1"/>
    <col min="13" max="13" width="12.5703125" style="1" customWidth="1"/>
    <col min="14" max="14" width="11.5703125" style="1" customWidth="1"/>
    <col min="15" max="15" width="20.42578125" style="1" customWidth="1"/>
    <col min="16" max="16" width="13.5703125" style="1" customWidth="1"/>
    <col min="17" max="17" width="19.42578125" style="1" customWidth="1"/>
  </cols>
  <sheetData>
    <row r="1" spans="1:17" ht="22.5" x14ac:dyDescent="0.3">
      <c r="A1" s="27" t="s">
        <v>15</v>
      </c>
      <c r="B1" s="27"/>
      <c r="C1" s="27"/>
      <c r="D1" s="27"/>
      <c r="E1" s="27"/>
      <c r="F1" s="27"/>
      <c r="G1" s="27"/>
      <c r="H1" s="27"/>
      <c r="I1" s="13"/>
      <c r="J1" s="33" t="s">
        <v>17</v>
      </c>
      <c r="K1" s="33"/>
      <c r="L1" s="33"/>
      <c r="M1" s="33"/>
      <c r="N1" s="33"/>
      <c r="O1" s="33"/>
      <c r="P1" s="33"/>
      <c r="Q1" s="33"/>
    </row>
    <row r="3" spans="1:17" x14ac:dyDescent="0.3">
      <c r="A3" s="28" t="s">
        <v>0</v>
      </c>
      <c r="B3" s="28"/>
      <c r="C3" s="28"/>
      <c r="D3" s="28"/>
      <c r="E3" s="28"/>
      <c r="F3" s="28"/>
      <c r="G3" s="28"/>
      <c r="H3" s="28"/>
      <c r="I3" s="12"/>
      <c r="J3" s="28" t="s">
        <v>0</v>
      </c>
      <c r="K3" s="28"/>
      <c r="L3" s="28"/>
      <c r="M3" s="28"/>
      <c r="N3" s="28"/>
      <c r="O3" s="28"/>
      <c r="P3" s="28"/>
      <c r="Q3" s="28"/>
    </row>
    <row r="4" spans="1:17" ht="57" customHeight="1" x14ac:dyDescent="0.3">
      <c r="A4" s="29" t="s">
        <v>14</v>
      </c>
      <c r="B4" s="29"/>
      <c r="C4" s="29"/>
      <c r="D4" s="29"/>
      <c r="E4" s="29"/>
      <c r="F4" s="29"/>
      <c r="G4" s="29"/>
      <c r="H4" s="29"/>
      <c r="I4" s="10"/>
      <c r="J4" s="29" t="s">
        <v>14</v>
      </c>
      <c r="K4" s="29"/>
      <c r="L4" s="29"/>
      <c r="M4" s="29"/>
      <c r="N4" s="29"/>
      <c r="O4" s="29"/>
      <c r="P4" s="29"/>
      <c r="Q4" s="29"/>
    </row>
    <row r="5" spans="1:17" x14ac:dyDescent="0.3">
      <c r="A5" s="30" t="s">
        <v>16</v>
      </c>
      <c r="B5" s="30"/>
      <c r="C5" s="30"/>
      <c r="D5" s="30"/>
      <c r="E5" s="30"/>
      <c r="F5" s="30"/>
      <c r="G5" s="30"/>
      <c r="H5" s="30"/>
      <c r="I5" s="11"/>
      <c r="J5" s="30" t="s">
        <v>16</v>
      </c>
      <c r="K5" s="30"/>
      <c r="L5" s="30"/>
      <c r="M5" s="30"/>
      <c r="N5" s="30"/>
      <c r="O5" s="30"/>
      <c r="P5" s="30"/>
      <c r="Q5" s="30"/>
    </row>
    <row r="7" spans="1:17" ht="75" x14ac:dyDescent="0.25">
      <c r="A7" s="2" t="s">
        <v>6</v>
      </c>
      <c r="B7" s="2" t="s">
        <v>7</v>
      </c>
      <c r="C7" s="2" t="s">
        <v>1</v>
      </c>
      <c r="D7" s="2" t="s">
        <v>2</v>
      </c>
      <c r="E7" s="2" t="s">
        <v>3</v>
      </c>
      <c r="F7" s="2" t="s">
        <v>4</v>
      </c>
      <c r="G7" s="2" t="s">
        <v>8</v>
      </c>
      <c r="H7" s="2" t="s">
        <v>5</v>
      </c>
      <c r="I7" s="14"/>
      <c r="J7" s="2" t="s">
        <v>6</v>
      </c>
      <c r="K7" s="2" t="s">
        <v>7</v>
      </c>
      <c r="L7" s="2" t="s">
        <v>1</v>
      </c>
      <c r="M7" s="2" t="s">
        <v>2</v>
      </c>
      <c r="N7" s="2" t="s">
        <v>3</v>
      </c>
      <c r="O7" s="2" t="s">
        <v>4</v>
      </c>
      <c r="P7" s="2" t="s">
        <v>8</v>
      </c>
      <c r="Q7" s="2" t="s">
        <v>5</v>
      </c>
    </row>
    <row r="8" spans="1:17" ht="36" customHeight="1" x14ac:dyDescent="0.3">
      <c r="A8" s="21" t="s">
        <v>9</v>
      </c>
      <c r="B8" s="22"/>
      <c r="C8" s="22"/>
      <c r="D8" s="22"/>
      <c r="E8" s="22"/>
      <c r="F8" s="22"/>
      <c r="G8" s="31"/>
      <c r="H8" s="32"/>
      <c r="I8" s="15"/>
      <c r="J8" s="21" t="s">
        <v>9</v>
      </c>
      <c r="K8" s="22"/>
      <c r="L8" s="22"/>
      <c r="M8" s="22"/>
      <c r="N8" s="22"/>
      <c r="O8" s="22"/>
      <c r="P8" s="31"/>
      <c r="Q8" s="32"/>
    </row>
    <row r="9" spans="1:17" ht="18.75" customHeight="1" x14ac:dyDescent="0.3">
      <c r="A9" s="3">
        <v>1</v>
      </c>
      <c r="B9" s="2" t="s">
        <v>10</v>
      </c>
      <c r="C9" s="2">
        <v>1</v>
      </c>
      <c r="D9" s="4" t="s">
        <v>18</v>
      </c>
      <c r="E9" s="4" t="s">
        <v>19</v>
      </c>
      <c r="F9" s="5">
        <v>10</v>
      </c>
      <c r="G9" s="6">
        <f>ROUND((F9*0.2),2)</f>
        <v>2</v>
      </c>
      <c r="H9" s="6">
        <f>F9+G9</f>
        <v>12</v>
      </c>
      <c r="I9" s="16"/>
      <c r="J9" s="3">
        <v>1</v>
      </c>
      <c r="K9" s="2" t="s">
        <v>10</v>
      </c>
      <c r="L9" s="2">
        <v>1</v>
      </c>
      <c r="M9" s="4" t="s">
        <v>18</v>
      </c>
      <c r="N9" s="4" t="s">
        <v>19</v>
      </c>
      <c r="O9" s="5">
        <v>10</v>
      </c>
      <c r="P9" s="6">
        <f>ROUND((O9*0.2),2)</f>
        <v>2</v>
      </c>
      <c r="Q9" s="6">
        <f>O9+P9</f>
        <v>12</v>
      </c>
    </row>
    <row r="10" spans="1:17" x14ac:dyDescent="0.3">
      <c r="A10" s="3">
        <v>2</v>
      </c>
      <c r="B10" s="2" t="s">
        <v>10</v>
      </c>
      <c r="C10" s="2">
        <v>2.2999999999999998</v>
      </c>
      <c r="D10" s="4" t="s">
        <v>18</v>
      </c>
      <c r="E10" s="4" t="s">
        <v>19</v>
      </c>
      <c r="F10" s="19">
        <f>7.5</f>
        <v>7.5</v>
      </c>
      <c r="G10" s="6">
        <f>ROUND((F10*0.2),2)</f>
        <v>1.5</v>
      </c>
      <c r="H10" s="6">
        <f>F10+G10</f>
        <v>9</v>
      </c>
      <c r="I10" s="16"/>
      <c r="J10" s="3">
        <v>2</v>
      </c>
      <c r="K10" s="2" t="s">
        <v>10</v>
      </c>
      <c r="L10" s="2">
        <v>2.2999999999999998</v>
      </c>
      <c r="M10" s="4" t="s">
        <v>18</v>
      </c>
      <c r="N10" s="4" t="s">
        <v>19</v>
      </c>
      <c r="O10" s="8">
        <f>7.5*0.85</f>
        <v>6.375</v>
      </c>
      <c r="P10" s="9">
        <f>ROUND((O10*0.2),2)</f>
        <v>1.28</v>
      </c>
      <c r="Q10" s="9">
        <f>O10+P10</f>
        <v>7.6550000000000002</v>
      </c>
    </row>
    <row r="11" spans="1:17" ht="47.25" customHeight="1" x14ac:dyDescent="0.3">
      <c r="A11" s="21" t="s">
        <v>12</v>
      </c>
      <c r="B11" s="22"/>
      <c r="C11" s="22"/>
      <c r="D11" s="22"/>
      <c r="E11" s="22"/>
      <c r="F11" s="22"/>
      <c r="G11" s="22"/>
      <c r="H11" s="23"/>
      <c r="I11" s="15"/>
      <c r="J11" s="21" t="s">
        <v>12</v>
      </c>
      <c r="K11" s="22"/>
      <c r="L11" s="22"/>
      <c r="M11" s="22"/>
      <c r="N11" s="22"/>
      <c r="O11" s="22"/>
      <c r="P11" s="22"/>
      <c r="Q11" s="23"/>
    </row>
    <row r="12" spans="1:17" x14ac:dyDescent="0.3">
      <c r="A12" s="3">
        <v>3</v>
      </c>
      <c r="B12" s="2" t="s">
        <v>10</v>
      </c>
      <c r="C12" s="2">
        <v>1</v>
      </c>
      <c r="D12" s="2" t="s">
        <v>22</v>
      </c>
      <c r="E12" s="2" t="s">
        <v>19</v>
      </c>
      <c r="F12" s="20">
        <v>5.83</v>
      </c>
      <c r="G12" s="6">
        <f>ROUND((F12*0.2),2)</f>
        <v>1.17</v>
      </c>
      <c r="H12" s="6">
        <f>F12+G12</f>
        <v>7</v>
      </c>
      <c r="I12" s="16"/>
      <c r="J12" s="3">
        <v>3</v>
      </c>
      <c r="K12" s="2" t="s">
        <v>10</v>
      </c>
      <c r="L12" s="2">
        <v>1</v>
      </c>
      <c r="M12" s="2" t="s">
        <v>22</v>
      </c>
      <c r="N12" s="2" t="s">
        <v>19</v>
      </c>
      <c r="O12" s="5">
        <v>5.83</v>
      </c>
      <c r="P12" s="6">
        <f>ROUND((O12*0.2),2)</f>
        <v>1.17</v>
      </c>
      <c r="Q12" s="6">
        <f>O12+P12</f>
        <v>7</v>
      </c>
    </row>
    <row r="13" spans="1:17" x14ac:dyDescent="0.3">
      <c r="A13" s="3">
        <v>4</v>
      </c>
      <c r="B13" s="2" t="s">
        <v>10</v>
      </c>
      <c r="C13" s="2">
        <v>2.2999999999999998</v>
      </c>
      <c r="D13" s="2" t="s">
        <v>22</v>
      </c>
      <c r="E13" s="2" t="s">
        <v>19</v>
      </c>
      <c r="F13" s="19">
        <f>4.42</f>
        <v>4.42</v>
      </c>
      <c r="G13" s="6">
        <f>ROUND((F13*0.2),2)</f>
        <v>0.88</v>
      </c>
      <c r="H13" s="6">
        <f>F13+G13</f>
        <v>5.3</v>
      </c>
      <c r="I13" s="16"/>
      <c r="J13" s="3">
        <v>4</v>
      </c>
      <c r="K13" s="2" t="s">
        <v>10</v>
      </c>
      <c r="L13" s="2">
        <v>2.2999999999999998</v>
      </c>
      <c r="M13" s="2" t="s">
        <v>22</v>
      </c>
      <c r="N13" s="2" t="s">
        <v>19</v>
      </c>
      <c r="O13" s="8">
        <f>4.42*0.85</f>
        <v>3.7569999999999997</v>
      </c>
      <c r="P13" s="9">
        <f>ROUND((O13*0.2),2)</f>
        <v>0.75</v>
      </c>
      <c r="Q13" s="9">
        <f>O13+P13</f>
        <v>4.5069999999999997</v>
      </c>
    </row>
    <row r="14" spans="1:17" ht="24.75" customHeight="1" x14ac:dyDescent="0.3">
      <c r="A14" s="24" t="s">
        <v>11</v>
      </c>
      <c r="B14" s="25"/>
      <c r="C14" s="25"/>
      <c r="D14" s="25"/>
      <c r="E14" s="25"/>
      <c r="F14" s="25"/>
      <c r="G14" s="25"/>
      <c r="H14" s="26"/>
      <c r="I14" s="17"/>
      <c r="J14" s="24" t="s">
        <v>11</v>
      </c>
      <c r="K14" s="25"/>
      <c r="L14" s="25"/>
      <c r="M14" s="25"/>
      <c r="N14" s="25"/>
      <c r="O14" s="25"/>
      <c r="P14" s="25"/>
      <c r="Q14" s="26"/>
    </row>
    <row r="15" spans="1:17" x14ac:dyDescent="0.3">
      <c r="A15" s="3">
        <v>5</v>
      </c>
      <c r="B15" s="2" t="s">
        <v>13</v>
      </c>
      <c r="C15" s="2">
        <v>1</v>
      </c>
      <c r="D15" s="2" t="s">
        <v>20</v>
      </c>
      <c r="E15" s="2" t="s">
        <v>21</v>
      </c>
      <c r="F15" s="19">
        <v>45.83</v>
      </c>
      <c r="G15" s="6">
        <f>ROUND((F15*0.2),2)</f>
        <v>9.17</v>
      </c>
      <c r="H15" s="6">
        <f>F15+G15</f>
        <v>55</v>
      </c>
      <c r="I15" s="16"/>
      <c r="J15" s="3">
        <v>5</v>
      </c>
      <c r="K15" s="2" t="s">
        <v>13</v>
      </c>
      <c r="L15" s="2">
        <v>1</v>
      </c>
      <c r="M15" s="2" t="s">
        <v>20</v>
      </c>
      <c r="N15" s="2" t="s">
        <v>21</v>
      </c>
      <c r="O15" s="7">
        <v>45.83</v>
      </c>
      <c r="P15" s="6">
        <f>ROUND((O15*0.2),2)</f>
        <v>9.17</v>
      </c>
      <c r="Q15" s="6">
        <f>O15+P15</f>
        <v>55</v>
      </c>
    </row>
    <row r="16" spans="1:17" x14ac:dyDescent="0.3">
      <c r="A16" s="3">
        <v>6</v>
      </c>
      <c r="B16" s="2" t="s">
        <v>13</v>
      </c>
      <c r="C16" s="2">
        <v>2.2999999999999998</v>
      </c>
      <c r="D16" s="2" t="s">
        <v>20</v>
      </c>
      <c r="E16" s="2" t="s">
        <v>21</v>
      </c>
      <c r="F16" s="19">
        <f>26.67</f>
        <v>26.67</v>
      </c>
      <c r="G16" s="6">
        <f>ROUND((F16*0.2),2)</f>
        <v>5.33</v>
      </c>
      <c r="H16" s="6">
        <f>F16+G16</f>
        <v>32</v>
      </c>
      <c r="I16" s="16"/>
      <c r="J16" s="3">
        <v>6</v>
      </c>
      <c r="K16" s="2" t="s">
        <v>13</v>
      </c>
      <c r="L16" s="2">
        <v>2.2999999999999998</v>
      </c>
      <c r="M16" s="2" t="s">
        <v>20</v>
      </c>
      <c r="N16" s="2" t="s">
        <v>21</v>
      </c>
      <c r="O16" s="8">
        <f>26.67*0.85</f>
        <v>22.669499999999999</v>
      </c>
      <c r="P16" s="9">
        <f>ROUND((O16*0.2),2)</f>
        <v>4.53</v>
      </c>
      <c r="Q16" s="9">
        <f>O16+P16</f>
        <v>27.1995</v>
      </c>
    </row>
  </sheetData>
  <mergeCells count="14">
    <mergeCell ref="J4:Q4"/>
    <mergeCell ref="J5:Q5"/>
    <mergeCell ref="J1:Q1"/>
    <mergeCell ref="J3:Q3"/>
    <mergeCell ref="J14:Q14"/>
    <mergeCell ref="J8:Q8"/>
    <mergeCell ref="J11:Q11"/>
    <mergeCell ref="A11:H11"/>
    <mergeCell ref="A14:H14"/>
    <mergeCell ref="A1:H1"/>
    <mergeCell ref="A3:H3"/>
    <mergeCell ref="A4:H4"/>
    <mergeCell ref="A5:H5"/>
    <mergeCell ref="A8:H8"/>
  </mergeCells>
  <pageMargins left="0.7" right="0.7" top="0.75" bottom="0.75" header="0.3" footer="0.3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2023-06-09T13:32:20Z</dcterms:modified>
</cp:coreProperties>
</file>