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с 12.05.2023" sheetId="1" r:id="rId1"/>
  </sheets>
  <calcPr calcId="145621"/>
</workbook>
</file>

<file path=xl/calcChain.xml><?xml version="1.0" encoding="utf-8"?>
<calcChain xmlns="http://schemas.openxmlformats.org/spreadsheetml/2006/main">
  <c r="S107" i="1" l="1"/>
  <c r="T107" i="1" s="1"/>
  <c r="P107" i="1"/>
  <c r="Q107" i="1" s="1"/>
  <c r="M107" i="1"/>
  <c r="N107" i="1" s="1"/>
  <c r="J107" i="1"/>
  <c r="K107" i="1" s="1"/>
  <c r="G107" i="1"/>
  <c r="H107" i="1" s="1"/>
  <c r="V106" i="1"/>
  <c r="W106" i="1" s="1"/>
  <c r="S106" i="1"/>
  <c r="T106" i="1" s="1"/>
  <c r="P106" i="1"/>
  <c r="Q106" i="1" s="1"/>
  <c r="M106" i="1"/>
  <c r="N106" i="1" s="1"/>
  <c r="J106" i="1"/>
  <c r="K106" i="1" s="1"/>
  <c r="G106" i="1"/>
  <c r="H106" i="1" s="1"/>
  <c r="Y105" i="1" l="1"/>
  <c r="Z105" i="1" s="1"/>
  <c r="Y104" i="1"/>
  <c r="Z104" i="1" s="1"/>
  <c r="V105" i="1"/>
  <c r="W105" i="1" s="1"/>
  <c r="V104" i="1"/>
  <c r="W104" i="1" s="1"/>
  <c r="S105" i="1"/>
  <c r="T105" i="1" s="1"/>
  <c r="S104" i="1"/>
  <c r="T104" i="1" s="1"/>
  <c r="P105" i="1"/>
  <c r="Q105" i="1" s="1"/>
  <c r="P104" i="1"/>
  <c r="Q104" i="1" s="1"/>
  <c r="M105" i="1"/>
  <c r="N105" i="1" s="1"/>
  <c r="M104" i="1"/>
  <c r="N104" i="1" s="1"/>
  <c r="J105" i="1"/>
  <c r="K105" i="1" s="1"/>
  <c r="J104" i="1"/>
  <c r="K104" i="1" s="1"/>
  <c r="G104" i="1"/>
  <c r="H104" i="1" s="1"/>
  <c r="G105" i="1"/>
  <c r="H105" i="1" s="1"/>
  <c r="AB92" i="1" l="1"/>
  <c r="AC92" i="1" s="1"/>
  <c r="AB91" i="1"/>
  <c r="AC91" i="1" s="1"/>
  <c r="Y92" i="1"/>
  <c r="Z92" i="1" s="1"/>
  <c r="Y91" i="1"/>
  <c r="Z91" i="1" s="1"/>
  <c r="V92" i="1"/>
  <c r="W92" i="1" s="1"/>
  <c r="V91" i="1"/>
  <c r="W91" i="1" s="1"/>
  <c r="S92" i="1" l="1"/>
  <c r="T92" i="1" s="1"/>
  <c r="P92" i="1"/>
  <c r="Q92" i="1" s="1"/>
  <c r="M92" i="1"/>
  <c r="N92" i="1" s="1"/>
  <c r="J92" i="1"/>
  <c r="K92" i="1" s="1"/>
  <c r="G92" i="1"/>
  <c r="H92" i="1" s="1"/>
  <c r="V102" i="1"/>
  <c r="W102" i="1" s="1"/>
  <c r="S102" i="1"/>
  <c r="T102" i="1" s="1"/>
  <c r="P102" i="1"/>
  <c r="Q102" i="1" s="1"/>
  <c r="M102" i="1"/>
  <c r="N102" i="1" s="1"/>
  <c r="J102" i="1"/>
  <c r="K102" i="1" s="1"/>
  <c r="G102" i="1"/>
  <c r="H102" i="1" s="1"/>
  <c r="AB101" i="1"/>
  <c r="AC101" i="1" s="1"/>
  <c r="Y101" i="1"/>
  <c r="Z101" i="1" s="1"/>
  <c r="V101" i="1"/>
  <c r="W101" i="1" s="1"/>
  <c r="S101" i="1"/>
  <c r="T101" i="1" s="1"/>
  <c r="P101" i="1"/>
  <c r="Q101" i="1" s="1"/>
  <c r="M101" i="1"/>
  <c r="N101" i="1" s="1"/>
  <c r="J101" i="1"/>
  <c r="K101" i="1" s="1"/>
  <c r="G101" i="1"/>
  <c r="H101" i="1" s="1"/>
  <c r="Y100" i="1"/>
  <c r="Z100" i="1" s="1"/>
  <c r="V100" i="1"/>
  <c r="W100" i="1" s="1"/>
  <c r="S100" i="1"/>
  <c r="T100" i="1" s="1"/>
  <c r="P100" i="1"/>
  <c r="Q100" i="1" s="1"/>
  <c r="M100" i="1"/>
  <c r="N100" i="1" s="1"/>
  <c r="J100" i="1"/>
  <c r="K100" i="1" s="1"/>
  <c r="G100" i="1"/>
  <c r="H100" i="1" s="1"/>
  <c r="AA98" i="1"/>
  <c r="AB98" i="1" s="1"/>
  <c r="X98" i="1"/>
  <c r="Y98" i="1" s="1"/>
  <c r="Z98" i="1" s="1"/>
  <c r="U98" i="1"/>
  <c r="V98" i="1" s="1"/>
  <c r="W98" i="1" s="1"/>
  <c r="R98" i="1"/>
  <c r="S98" i="1" s="1"/>
  <c r="O98" i="1"/>
  <c r="P98" i="1" s="1"/>
  <c r="L98" i="1"/>
  <c r="M98" i="1" s="1"/>
  <c r="N98" i="1" s="1"/>
  <c r="I98" i="1"/>
  <c r="J98" i="1" s="1"/>
  <c r="K98" i="1" s="1"/>
  <c r="G98" i="1"/>
  <c r="H98" i="1" s="1"/>
  <c r="Y97" i="1"/>
  <c r="Z97" i="1" s="1"/>
  <c r="V97" i="1"/>
  <c r="W97" i="1" s="1"/>
  <c r="S97" i="1"/>
  <c r="T97" i="1" s="1"/>
  <c r="P97" i="1"/>
  <c r="Q97" i="1" s="1"/>
  <c r="M97" i="1"/>
  <c r="N97" i="1" s="1"/>
  <c r="J97" i="1"/>
  <c r="K97" i="1" s="1"/>
  <c r="G97" i="1"/>
  <c r="H97" i="1" s="1"/>
  <c r="Y96" i="1"/>
  <c r="Z96" i="1" s="1"/>
  <c r="V96" i="1"/>
  <c r="W96" i="1" s="1"/>
  <c r="S96" i="1"/>
  <c r="T96" i="1" s="1"/>
  <c r="P96" i="1"/>
  <c r="Q96" i="1" s="1"/>
  <c r="M96" i="1"/>
  <c r="N96" i="1" s="1"/>
  <c r="J96" i="1"/>
  <c r="K96" i="1" s="1"/>
  <c r="G96" i="1"/>
  <c r="H96" i="1" s="1"/>
  <c r="AB95" i="1"/>
  <c r="AC95" i="1" s="1"/>
  <c r="Y95" i="1"/>
  <c r="Z95" i="1" s="1"/>
  <c r="V95" i="1"/>
  <c r="W95" i="1" s="1"/>
  <c r="S95" i="1"/>
  <c r="T95" i="1" s="1"/>
  <c r="P95" i="1"/>
  <c r="Q95" i="1" s="1"/>
  <c r="M95" i="1"/>
  <c r="N95" i="1" s="1"/>
  <c r="J95" i="1"/>
  <c r="K95" i="1" s="1"/>
  <c r="G95" i="1"/>
  <c r="H95" i="1" s="1"/>
  <c r="Y94" i="1"/>
  <c r="Z94" i="1" s="1"/>
  <c r="V94" i="1"/>
  <c r="W94" i="1" s="1"/>
  <c r="S94" i="1"/>
  <c r="T94" i="1" s="1"/>
  <c r="P94" i="1"/>
  <c r="Q94" i="1" s="1"/>
  <c r="M94" i="1"/>
  <c r="N94" i="1" s="1"/>
  <c r="J94" i="1"/>
  <c r="K94" i="1" s="1"/>
  <c r="G94" i="1"/>
  <c r="H94" i="1" s="1"/>
  <c r="AB93" i="1"/>
  <c r="AC93" i="1" s="1"/>
  <c r="Y93" i="1"/>
  <c r="Z93" i="1" s="1"/>
  <c r="V93" i="1"/>
  <c r="W93" i="1" s="1"/>
  <c r="S93" i="1"/>
  <c r="T93" i="1" s="1"/>
  <c r="P93" i="1"/>
  <c r="Q93" i="1" s="1"/>
  <c r="M93" i="1"/>
  <c r="N93" i="1" s="1"/>
  <c r="J93" i="1"/>
  <c r="K93" i="1" s="1"/>
  <c r="G93" i="1"/>
  <c r="H93" i="1" s="1"/>
  <c r="S91" i="1"/>
  <c r="T91" i="1" s="1"/>
  <c r="P91" i="1"/>
  <c r="Q91" i="1" s="1"/>
  <c r="M91" i="1"/>
  <c r="N91" i="1" s="1"/>
  <c r="J91" i="1"/>
  <c r="K91" i="1" s="1"/>
  <c r="G91" i="1"/>
  <c r="H91" i="1" s="1"/>
  <c r="V89" i="1"/>
  <c r="W89" i="1" s="1"/>
  <c r="S89" i="1"/>
  <c r="T89" i="1" s="1"/>
  <c r="P89" i="1"/>
  <c r="Q89" i="1" s="1"/>
  <c r="M89" i="1"/>
  <c r="N89" i="1" s="1"/>
  <c r="J89" i="1"/>
  <c r="K89" i="1" s="1"/>
  <c r="G89" i="1"/>
  <c r="H89" i="1" s="1"/>
  <c r="AB88" i="1"/>
  <c r="AC88" i="1" s="1"/>
  <c r="Y88" i="1"/>
  <c r="Z88" i="1" s="1"/>
  <c r="V88" i="1"/>
  <c r="W88" i="1" s="1"/>
  <c r="S88" i="1"/>
  <c r="T88" i="1" s="1"/>
  <c r="P88" i="1"/>
  <c r="Q88" i="1" s="1"/>
  <c r="M88" i="1"/>
  <c r="N88" i="1" s="1"/>
  <c r="J88" i="1"/>
  <c r="K88" i="1" s="1"/>
  <c r="G88" i="1"/>
  <c r="H88" i="1" s="1"/>
  <c r="AB87" i="1"/>
  <c r="AC87" i="1" s="1"/>
  <c r="Y87" i="1"/>
  <c r="Z87" i="1" s="1"/>
  <c r="V87" i="1"/>
  <c r="W87" i="1" s="1"/>
  <c r="S87" i="1"/>
  <c r="T87" i="1" s="1"/>
  <c r="P87" i="1"/>
  <c r="Q87" i="1" s="1"/>
  <c r="M87" i="1"/>
  <c r="N87" i="1" s="1"/>
  <c r="J87" i="1"/>
  <c r="K87" i="1" s="1"/>
  <c r="G87" i="1"/>
  <c r="H87" i="1" s="1"/>
  <c r="AB85" i="1"/>
  <c r="AC85" i="1" s="1"/>
  <c r="Y85" i="1"/>
  <c r="Z85" i="1" s="1"/>
  <c r="V85" i="1"/>
  <c r="W85" i="1" s="1"/>
  <c r="S85" i="1"/>
  <c r="T85" i="1" s="1"/>
  <c r="P85" i="1"/>
  <c r="Q85" i="1" s="1"/>
  <c r="M85" i="1"/>
  <c r="N85" i="1" s="1"/>
  <c r="J85" i="1"/>
  <c r="K85" i="1" s="1"/>
  <c r="G85" i="1"/>
  <c r="H85" i="1" s="1"/>
  <c r="AA84" i="1"/>
  <c r="AB84" i="1" s="1"/>
  <c r="AC84" i="1" s="1"/>
  <c r="X84" i="1"/>
  <c r="Y84" i="1" s="1"/>
  <c r="U84" i="1"/>
  <c r="V84" i="1" s="1"/>
  <c r="R84" i="1"/>
  <c r="S84" i="1" s="1"/>
  <c r="T84" i="1" s="1"/>
  <c r="O84" i="1"/>
  <c r="P84" i="1" s="1"/>
  <c r="Q84" i="1" s="1"/>
  <c r="L84" i="1"/>
  <c r="M84" i="1" s="1"/>
  <c r="J84" i="1"/>
  <c r="K84" i="1" s="1"/>
  <c r="G84" i="1"/>
  <c r="H84" i="1" s="1"/>
  <c r="AA83" i="1"/>
  <c r="AB83" i="1" s="1"/>
  <c r="X83" i="1"/>
  <c r="Y83" i="1" s="1"/>
  <c r="Z83" i="1" s="1"/>
  <c r="U83" i="1"/>
  <c r="V83" i="1" s="1"/>
  <c r="W83" i="1" s="1"/>
  <c r="R83" i="1"/>
  <c r="S83" i="1" s="1"/>
  <c r="O83" i="1"/>
  <c r="P83" i="1" s="1"/>
  <c r="L83" i="1"/>
  <c r="M83" i="1" s="1"/>
  <c r="N83" i="1" s="1"/>
  <c r="I83" i="1"/>
  <c r="J83" i="1" s="1"/>
  <c r="K83" i="1" s="1"/>
  <c r="G83" i="1"/>
  <c r="H83" i="1" s="1"/>
  <c r="AA82" i="1"/>
  <c r="X82" i="1"/>
  <c r="Y82" i="1" s="1"/>
  <c r="Z82" i="1" s="1"/>
  <c r="U82" i="1"/>
  <c r="R82" i="1"/>
  <c r="S82" i="1" s="1"/>
  <c r="O82" i="1"/>
  <c r="P82" i="1" s="1"/>
  <c r="Q82" i="1" s="1"/>
  <c r="L82" i="1"/>
  <c r="M82" i="1" s="1"/>
  <c r="N82" i="1" s="1"/>
  <c r="I82" i="1"/>
  <c r="G82" i="1"/>
  <c r="H82" i="1" s="1"/>
  <c r="AA81" i="1"/>
  <c r="AB81" i="1" s="1"/>
  <c r="AC81" i="1" s="1"/>
  <c r="X81" i="1"/>
  <c r="U81" i="1"/>
  <c r="V81" i="1" s="1"/>
  <c r="R81" i="1"/>
  <c r="O81" i="1"/>
  <c r="P81" i="1" s="1"/>
  <c r="Q81" i="1" s="1"/>
  <c r="L81" i="1"/>
  <c r="I81" i="1"/>
  <c r="J81" i="1" s="1"/>
  <c r="G81" i="1"/>
  <c r="H81" i="1" s="1"/>
  <c r="AA80" i="1"/>
  <c r="X80" i="1"/>
  <c r="Y80" i="1" s="1"/>
  <c r="U80" i="1"/>
  <c r="V80" i="1" s="1"/>
  <c r="W80" i="1" s="1"/>
  <c r="R80" i="1"/>
  <c r="S80" i="1" s="1"/>
  <c r="T80" i="1" s="1"/>
  <c r="O80" i="1"/>
  <c r="L80" i="1"/>
  <c r="M80" i="1" s="1"/>
  <c r="I80" i="1"/>
  <c r="G80" i="1"/>
  <c r="H80" i="1" s="1"/>
  <c r="AB79" i="1"/>
  <c r="AC79" i="1" s="1"/>
  <c r="Y79" i="1"/>
  <c r="Z79" i="1" s="1"/>
  <c r="V79" i="1"/>
  <c r="W79" i="1" s="1"/>
  <c r="S79" i="1"/>
  <c r="T79" i="1" s="1"/>
  <c r="P79" i="1"/>
  <c r="Q79" i="1" s="1"/>
  <c r="M79" i="1"/>
  <c r="N79" i="1" s="1"/>
  <c r="J79" i="1"/>
  <c r="K79" i="1" s="1"/>
  <c r="G79" i="1"/>
  <c r="H79" i="1" s="1"/>
  <c r="S77" i="1"/>
  <c r="T77" i="1" s="1"/>
  <c r="P77" i="1"/>
  <c r="Q77" i="1" s="1"/>
  <c r="M77" i="1"/>
  <c r="N77" i="1" s="1"/>
  <c r="J77" i="1"/>
  <c r="K77" i="1" s="1"/>
  <c r="G77" i="1"/>
  <c r="H77" i="1" s="1"/>
  <c r="S75" i="1"/>
  <c r="T75" i="1" s="1"/>
  <c r="P75" i="1"/>
  <c r="Q75" i="1" s="1"/>
  <c r="M75" i="1"/>
  <c r="N75" i="1" s="1"/>
  <c r="J75" i="1"/>
  <c r="K75" i="1" s="1"/>
  <c r="G75" i="1"/>
  <c r="H75" i="1" s="1"/>
  <c r="S74" i="1"/>
  <c r="T74" i="1" s="1"/>
  <c r="P74" i="1"/>
  <c r="Q74" i="1" s="1"/>
  <c r="M74" i="1"/>
  <c r="N74" i="1" s="1"/>
  <c r="J74" i="1"/>
  <c r="K74" i="1" s="1"/>
  <c r="G74" i="1"/>
  <c r="H74" i="1" s="1"/>
  <c r="S73" i="1"/>
  <c r="T73" i="1" s="1"/>
  <c r="P73" i="1"/>
  <c r="Q73" i="1" s="1"/>
  <c r="M73" i="1"/>
  <c r="N73" i="1" s="1"/>
  <c r="J73" i="1"/>
  <c r="K73" i="1" s="1"/>
  <c r="G73" i="1"/>
  <c r="H73" i="1" s="1"/>
  <c r="Y72" i="1"/>
  <c r="Z72" i="1" s="1"/>
  <c r="V72" i="1"/>
  <c r="W72" i="1" s="1"/>
  <c r="S72" i="1"/>
  <c r="T72" i="1" s="1"/>
  <c r="P72" i="1"/>
  <c r="Q72" i="1" s="1"/>
  <c r="M72" i="1"/>
  <c r="N72" i="1" s="1"/>
  <c r="J72" i="1"/>
  <c r="K72" i="1" s="1"/>
  <c r="G72" i="1"/>
  <c r="H72" i="1" s="1"/>
  <c r="Y70" i="1"/>
  <c r="Z70" i="1" s="1"/>
  <c r="V70" i="1"/>
  <c r="W70" i="1" s="1"/>
  <c r="S70" i="1"/>
  <c r="T70" i="1" s="1"/>
  <c r="P70" i="1"/>
  <c r="Q70" i="1" s="1"/>
  <c r="M70" i="1"/>
  <c r="N70" i="1" s="1"/>
  <c r="J70" i="1"/>
  <c r="K70" i="1" s="1"/>
  <c r="G70" i="1"/>
  <c r="H70" i="1" s="1"/>
  <c r="Y69" i="1"/>
  <c r="Z69" i="1" s="1"/>
  <c r="V69" i="1"/>
  <c r="W69" i="1" s="1"/>
  <c r="S69" i="1"/>
  <c r="T69" i="1" s="1"/>
  <c r="P69" i="1"/>
  <c r="Q69" i="1" s="1"/>
  <c r="M69" i="1"/>
  <c r="N69" i="1" s="1"/>
  <c r="J69" i="1"/>
  <c r="K69" i="1" s="1"/>
  <c r="G69" i="1"/>
  <c r="H69" i="1" s="1"/>
  <c r="Y68" i="1"/>
  <c r="Z68" i="1" s="1"/>
  <c r="V68" i="1"/>
  <c r="W68" i="1" s="1"/>
  <c r="S68" i="1"/>
  <c r="T68" i="1" s="1"/>
  <c r="P68" i="1"/>
  <c r="Q68" i="1" s="1"/>
  <c r="M68" i="1"/>
  <c r="N68" i="1" s="1"/>
  <c r="J68" i="1"/>
  <c r="K68" i="1" s="1"/>
  <c r="G68" i="1"/>
  <c r="H68" i="1" s="1"/>
  <c r="Y67" i="1"/>
  <c r="Z67" i="1" s="1"/>
  <c r="V67" i="1"/>
  <c r="W67" i="1" s="1"/>
  <c r="S67" i="1"/>
  <c r="T67" i="1" s="1"/>
  <c r="P67" i="1"/>
  <c r="Q67" i="1" s="1"/>
  <c r="M67" i="1"/>
  <c r="N67" i="1" s="1"/>
  <c r="J67" i="1"/>
  <c r="K67" i="1" s="1"/>
  <c r="G67" i="1"/>
  <c r="H67" i="1" s="1"/>
  <c r="Y65" i="1"/>
  <c r="Z65" i="1" s="1"/>
  <c r="V65" i="1"/>
  <c r="W65" i="1" s="1"/>
  <c r="S65" i="1"/>
  <c r="T65" i="1" s="1"/>
  <c r="P65" i="1"/>
  <c r="Q65" i="1" s="1"/>
  <c r="M65" i="1"/>
  <c r="N65" i="1" s="1"/>
  <c r="J65" i="1"/>
  <c r="K65" i="1" s="1"/>
  <c r="G65" i="1"/>
  <c r="H65" i="1" s="1"/>
  <c r="M64" i="1"/>
  <c r="N64" i="1" s="1"/>
  <c r="J64" i="1"/>
  <c r="K64" i="1" s="1"/>
  <c r="G64" i="1"/>
  <c r="H64" i="1" s="1"/>
  <c r="M63" i="1"/>
  <c r="N63" i="1" s="1"/>
  <c r="J63" i="1"/>
  <c r="K63" i="1" s="1"/>
  <c r="G63" i="1"/>
  <c r="H63" i="1" s="1"/>
  <c r="M62" i="1"/>
  <c r="N62" i="1" s="1"/>
  <c r="J62" i="1"/>
  <c r="K62" i="1" s="1"/>
  <c r="G62" i="1"/>
  <c r="H62" i="1" s="1"/>
  <c r="Y61" i="1"/>
  <c r="Z61" i="1" s="1"/>
  <c r="V61" i="1"/>
  <c r="W61" i="1" s="1"/>
  <c r="S61" i="1"/>
  <c r="T61" i="1" s="1"/>
  <c r="P61" i="1"/>
  <c r="Q61" i="1" s="1"/>
  <c r="M61" i="1"/>
  <c r="N61" i="1" s="1"/>
  <c r="J61" i="1"/>
  <c r="K61" i="1" s="1"/>
  <c r="G61" i="1"/>
  <c r="H61" i="1" s="1"/>
  <c r="P60" i="1"/>
  <c r="Q60" i="1" s="1"/>
  <c r="M60" i="1"/>
  <c r="N60" i="1" s="1"/>
  <c r="J60" i="1"/>
  <c r="K60" i="1" s="1"/>
  <c r="G60" i="1"/>
  <c r="H60" i="1" s="1"/>
  <c r="S59" i="1"/>
  <c r="T59" i="1" s="1"/>
  <c r="P59" i="1"/>
  <c r="Q59" i="1" s="1"/>
  <c r="M59" i="1"/>
  <c r="N59" i="1" s="1"/>
  <c r="J59" i="1"/>
  <c r="K59" i="1" s="1"/>
  <c r="G59" i="1"/>
  <c r="H59" i="1" s="1"/>
  <c r="Y58" i="1"/>
  <c r="Z58" i="1" s="1"/>
  <c r="U58" i="1"/>
  <c r="R58" i="1"/>
  <c r="O58" i="1"/>
  <c r="P58" i="1" s="1"/>
  <c r="L58" i="1"/>
  <c r="I58" i="1"/>
  <c r="J58" i="1" s="1"/>
  <c r="K58" i="1" s="1"/>
  <c r="F58" i="1"/>
  <c r="Y57" i="1"/>
  <c r="Z57" i="1" s="1"/>
  <c r="V57" i="1"/>
  <c r="W57" i="1" s="1"/>
  <c r="S57" i="1"/>
  <c r="T57" i="1" s="1"/>
  <c r="P57" i="1"/>
  <c r="Q57" i="1" s="1"/>
  <c r="M57" i="1"/>
  <c r="N57" i="1" s="1"/>
  <c r="J57" i="1"/>
  <c r="K57" i="1" s="1"/>
  <c r="G57" i="1"/>
  <c r="H57" i="1" s="1"/>
  <c r="Y55" i="1"/>
  <c r="Z55" i="1" s="1"/>
  <c r="V55" i="1"/>
  <c r="W55" i="1" s="1"/>
  <c r="S55" i="1"/>
  <c r="T55" i="1" s="1"/>
  <c r="P55" i="1"/>
  <c r="Q55" i="1" s="1"/>
  <c r="M55" i="1"/>
  <c r="N55" i="1" s="1"/>
  <c r="J55" i="1"/>
  <c r="K55" i="1" s="1"/>
  <c r="G55" i="1"/>
  <c r="H55" i="1" s="1"/>
  <c r="Y54" i="1"/>
  <c r="Z54" i="1" s="1"/>
  <c r="V54" i="1"/>
  <c r="W54" i="1" s="1"/>
  <c r="S54" i="1"/>
  <c r="T54" i="1" s="1"/>
  <c r="P54" i="1"/>
  <c r="Q54" i="1" s="1"/>
  <c r="M54" i="1"/>
  <c r="N54" i="1" s="1"/>
  <c r="J54" i="1"/>
  <c r="K54" i="1" s="1"/>
  <c r="G54" i="1"/>
  <c r="H54" i="1" s="1"/>
  <c r="Y52" i="1"/>
  <c r="Z52" i="1" s="1"/>
  <c r="V52" i="1"/>
  <c r="W52" i="1" s="1"/>
  <c r="S52" i="1"/>
  <c r="T52" i="1" s="1"/>
  <c r="P52" i="1"/>
  <c r="Q52" i="1" s="1"/>
  <c r="M52" i="1"/>
  <c r="N52" i="1" s="1"/>
  <c r="J52" i="1"/>
  <c r="K52" i="1" s="1"/>
  <c r="G52" i="1"/>
  <c r="H52" i="1" s="1"/>
  <c r="Y50" i="1"/>
  <c r="Z50" i="1" s="1"/>
  <c r="V50" i="1"/>
  <c r="W50" i="1" s="1"/>
  <c r="S50" i="1"/>
  <c r="T50" i="1" s="1"/>
  <c r="P50" i="1"/>
  <c r="Q50" i="1" s="1"/>
  <c r="M50" i="1"/>
  <c r="N50" i="1" s="1"/>
  <c r="J50" i="1"/>
  <c r="K50" i="1" s="1"/>
  <c r="G50" i="1"/>
  <c r="H50" i="1" s="1"/>
  <c r="S49" i="1"/>
  <c r="T49" i="1" s="1"/>
  <c r="P49" i="1"/>
  <c r="Q49" i="1" s="1"/>
  <c r="M49" i="1"/>
  <c r="N49" i="1" s="1"/>
  <c r="J49" i="1"/>
  <c r="K49" i="1" s="1"/>
  <c r="G49" i="1"/>
  <c r="H49" i="1" s="1"/>
  <c r="S48" i="1"/>
  <c r="T48" i="1" s="1"/>
  <c r="P48" i="1"/>
  <c r="Q48" i="1" s="1"/>
  <c r="M48" i="1"/>
  <c r="N48" i="1" s="1"/>
  <c r="J48" i="1"/>
  <c r="K48" i="1" s="1"/>
  <c r="G48" i="1"/>
  <c r="H48" i="1" s="1"/>
  <c r="S47" i="1"/>
  <c r="T47" i="1" s="1"/>
  <c r="P47" i="1"/>
  <c r="Q47" i="1" s="1"/>
  <c r="M47" i="1"/>
  <c r="N47" i="1" s="1"/>
  <c r="J47" i="1"/>
  <c r="K47" i="1" s="1"/>
  <c r="G47" i="1"/>
  <c r="H47" i="1" s="1"/>
  <c r="Y45" i="1"/>
  <c r="Z45" i="1" s="1"/>
  <c r="V45" i="1"/>
  <c r="W45" i="1" s="1"/>
  <c r="S45" i="1"/>
  <c r="T45" i="1" s="1"/>
  <c r="P45" i="1"/>
  <c r="Q45" i="1" s="1"/>
  <c r="M45" i="1"/>
  <c r="N45" i="1" s="1"/>
  <c r="J45" i="1"/>
  <c r="K45" i="1" s="1"/>
  <c r="G45" i="1"/>
  <c r="H45" i="1" s="1"/>
  <c r="Y44" i="1"/>
  <c r="Z44" i="1" s="1"/>
  <c r="V44" i="1"/>
  <c r="W44" i="1" s="1"/>
  <c r="S44" i="1"/>
  <c r="T44" i="1" s="1"/>
  <c r="P44" i="1"/>
  <c r="Q44" i="1" s="1"/>
  <c r="M44" i="1"/>
  <c r="N44" i="1" s="1"/>
  <c r="J44" i="1"/>
  <c r="K44" i="1" s="1"/>
  <c r="G44" i="1"/>
  <c r="H44" i="1" s="1"/>
  <c r="Y43" i="1"/>
  <c r="Z43" i="1" s="1"/>
  <c r="V43" i="1"/>
  <c r="W43" i="1" s="1"/>
  <c r="S43" i="1"/>
  <c r="T43" i="1" s="1"/>
  <c r="P43" i="1"/>
  <c r="Q43" i="1" s="1"/>
  <c r="M43" i="1"/>
  <c r="N43" i="1" s="1"/>
  <c r="J43" i="1"/>
  <c r="K43" i="1" s="1"/>
  <c r="G43" i="1"/>
  <c r="H43" i="1" s="1"/>
  <c r="Y42" i="1"/>
  <c r="Z42" i="1" s="1"/>
  <c r="V42" i="1"/>
  <c r="W42" i="1" s="1"/>
  <c r="S42" i="1"/>
  <c r="T42" i="1" s="1"/>
  <c r="P42" i="1"/>
  <c r="Q42" i="1" s="1"/>
  <c r="M42" i="1"/>
  <c r="N42" i="1" s="1"/>
  <c r="J42" i="1"/>
  <c r="K42" i="1" s="1"/>
  <c r="G42" i="1"/>
  <c r="H42" i="1" s="1"/>
  <c r="V40" i="1"/>
  <c r="W40" i="1" s="1"/>
  <c r="S40" i="1"/>
  <c r="T40" i="1" s="1"/>
  <c r="P40" i="1"/>
  <c r="Q40" i="1" s="1"/>
  <c r="M40" i="1"/>
  <c r="N40" i="1" s="1"/>
  <c r="J40" i="1"/>
  <c r="K40" i="1" s="1"/>
  <c r="G40" i="1"/>
  <c r="H40" i="1" s="1"/>
  <c r="S39" i="1"/>
  <c r="T39" i="1" s="1"/>
  <c r="P39" i="1"/>
  <c r="Q39" i="1" s="1"/>
  <c r="M39" i="1"/>
  <c r="N39" i="1" s="1"/>
  <c r="J39" i="1"/>
  <c r="K39" i="1" s="1"/>
  <c r="G39" i="1"/>
  <c r="H39" i="1" s="1"/>
  <c r="S38" i="1"/>
  <c r="T38" i="1" s="1"/>
  <c r="P38" i="1"/>
  <c r="Q38" i="1" s="1"/>
  <c r="M38" i="1"/>
  <c r="N38" i="1" s="1"/>
  <c r="J38" i="1"/>
  <c r="K38" i="1" s="1"/>
  <c r="G38" i="1"/>
  <c r="H38" i="1" s="1"/>
  <c r="S37" i="1"/>
  <c r="T37" i="1" s="1"/>
  <c r="P37" i="1"/>
  <c r="Q37" i="1" s="1"/>
  <c r="M37" i="1"/>
  <c r="N37" i="1" s="1"/>
  <c r="J37" i="1"/>
  <c r="K37" i="1" s="1"/>
  <c r="G37" i="1"/>
  <c r="H37" i="1" s="1"/>
  <c r="Y36" i="1"/>
  <c r="Z36" i="1" s="1"/>
  <c r="V36" i="1"/>
  <c r="W36" i="1" s="1"/>
  <c r="S36" i="1"/>
  <c r="T36" i="1" s="1"/>
  <c r="P36" i="1"/>
  <c r="Q36" i="1" s="1"/>
  <c r="M36" i="1"/>
  <c r="N36" i="1" s="1"/>
  <c r="J36" i="1"/>
  <c r="K36" i="1" s="1"/>
  <c r="G36" i="1"/>
  <c r="H36" i="1" s="1"/>
  <c r="V35" i="1"/>
  <c r="W35" i="1" s="1"/>
  <c r="S35" i="1"/>
  <c r="T35" i="1" s="1"/>
  <c r="P35" i="1"/>
  <c r="Q35" i="1" s="1"/>
  <c r="M35" i="1"/>
  <c r="N35" i="1" s="1"/>
  <c r="J35" i="1"/>
  <c r="K35" i="1" s="1"/>
  <c r="G35" i="1"/>
  <c r="H35" i="1" s="1"/>
  <c r="S34" i="1"/>
  <c r="T34" i="1" s="1"/>
  <c r="P34" i="1"/>
  <c r="Q34" i="1" s="1"/>
  <c r="M34" i="1"/>
  <c r="N34" i="1" s="1"/>
  <c r="J34" i="1"/>
  <c r="K34" i="1" s="1"/>
  <c r="G34" i="1"/>
  <c r="H34" i="1" s="1"/>
  <c r="M33" i="1"/>
  <c r="N33" i="1" s="1"/>
  <c r="J33" i="1"/>
  <c r="K33" i="1" s="1"/>
  <c r="G33" i="1"/>
  <c r="H33" i="1" s="1"/>
  <c r="Y32" i="1"/>
  <c r="Z32" i="1" s="1"/>
  <c r="V32" i="1"/>
  <c r="W32" i="1" s="1"/>
  <c r="S32" i="1"/>
  <c r="T32" i="1" s="1"/>
  <c r="P32" i="1"/>
  <c r="Q32" i="1" s="1"/>
  <c r="M32" i="1"/>
  <c r="N32" i="1" s="1"/>
  <c r="J32" i="1"/>
  <c r="K32" i="1" s="1"/>
  <c r="G32" i="1"/>
  <c r="H32" i="1" s="1"/>
  <c r="V31" i="1"/>
  <c r="W31" i="1" s="1"/>
  <c r="S31" i="1"/>
  <c r="T31" i="1" s="1"/>
  <c r="P31" i="1"/>
  <c r="Q31" i="1" s="1"/>
  <c r="M31" i="1"/>
  <c r="N31" i="1" s="1"/>
  <c r="J31" i="1"/>
  <c r="K31" i="1" s="1"/>
  <c r="G31" i="1"/>
  <c r="H31" i="1" s="1"/>
  <c r="Y30" i="1"/>
  <c r="Z30" i="1" s="1"/>
  <c r="V30" i="1"/>
  <c r="W30" i="1" s="1"/>
  <c r="S30" i="1"/>
  <c r="T30" i="1" s="1"/>
  <c r="P30" i="1"/>
  <c r="Q30" i="1" s="1"/>
  <c r="M30" i="1"/>
  <c r="N30" i="1" s="1"/>
  <c r="J30" i="1"/>
  <c r="K30" i="1" s="1"/>
  <c r="G30" i="1"/>
  <c r="H30" i="1" s="1"/>
  <c r="Y29" i="1"/>
  <c r="Z29" i="1" s="1"/>
  <c r="V29" i="1"/>
  <c r="W29" i="1" s="1"/>
  <c r="S29" i="1"/>
  <c r="T29" i="1" s="1"/>
  <c r="P29" i="1"/>
  <c r="Q29" i="1" s="1"/>
  <c r="M29" i="1"/>
  <c r="N29" i="1" s="1"/>
  <c r="J29" i="1"/>
  <c r="K29" i="1" s="1"/>
  <c r="G29" i="1"/>
  <c r="H29" i="1" s="1"/>
  <c r="M27" i="1"/>
  <c r="N27" i="1" s="1"/>
  <c r="J27" i="1"/>
  <c r="K27" i="1" s="1"/>
  <c r="G27" i="1"/>
  <c r="H27" i="1" s="1"/>
  <c r="S26" i="1"/>
  <c r="T26" i="1" s="1"/>
  <c r="P26" i="1"/>
  <c r="Q26" i="1" s="1"/>
  <c r="M26" i="1"/>
  <c r="N26" i="1" s="1"/>
  <c r="J26" i="1"/>
  <c r="K26" i="1" s="1"/>
  <c r="G26" i="1"/>
  <c r="H26" i="1" s="1"/>
  <c r="V25" i="1"/>
  <c r="W25" i="1" s="1"/>
  <c r="S25" i="1"/>
  <c r="T25" i="1" s="1"/>
  <c r="P25" i="1"/>
  <c r="Q25" i="1" s="1"/>
  <c r="M25" i="1"/>
  <c r="N25" i="1" s="1"/>
  <c r="J25" i="1"/>
  <c r="K25" i="1" s="1"/>
  <c r="G25" i="1"/>
  <c r="H25" i="1" s="1"/>
  <c r="V24" i="1"/>
  <c r="W24" i="1" s="1"/>
  <c r="S24" i="1"/>
  <c r="T24" i="1" s="1"/>
  <c r="P24" i="1"/>
  <c r="Q24" i="1" s="1"/>
  <c r="M24" i="1"/>
  <c r="N24" i="1" s="1"/>
  <c r="J24" i="1"/>
  <c r="K24" i="1" s="1"/>
  <c r="G24" i="1"/>
  <c r="H24" i="1" s="1"/>
  <c r="V23" i="1"/>
  <c r="W23" i="1" s="1"/>
  <c r="S23" i="1"/>
  <c r="T23" i="1" s="1"/>
  <c r="P23" i="1"/>
  <c r="Q23" i="1" s="1"/>
  <c r="M23" i="1"/>
  <c r="N23" i="1" s="1"/>
  <c r="J23" i="1"/>
  <c r="K23" i="1" s="1"/>
  <c r="G23" i="1"/>
  <c r="H23" i="1" s="1"/>
  <c r="V22" i="1"/>
  <c r="W22" i="1" s="1"/>
  <c r="S22" i="1"/>
  <c r="T22" i="1" s="1"/>
  <c r="P22" i="1"/>
  <c r="Q22" i="1" s="1"/>
  <c r="M22" i="1"/>
  <c r="N22" i="1" s="1"/>
  <c r="J22" i="1"/>
  <c r="K22" i="1" s="1"/>
  <c r="G22" i="1"/>
  <c r="H22" i="1" s="1"/>
  <c r="V21" i="1"/>
  <c r="W21" i="1" s="1"/>
  <c r="S21" i="1"/>
  <c r="T21" i="1" s="1"/>
  <c r="P21" i="1"/>
  <c r="Q21" i="1" s="1"/>
  <c r="M21" i="1"/>
  <c r="N21" i="1" s="1"/>
  <c r="J21" i="1"/>
  <c r="K21" i="1" s="1"/>
  <c r="G21" i="1"/>
  <c r="H21" i="1" s="1"/>
  <c r="AB19" i="1"/>
  <c r="AC19" i="1" s="1"/>
  <c r="Y19" i="1"/>
  <c r="Z19" i="1" s="1"/>
  <c r="V19" i="1"/>
  <c r="W19" i="1" s="1"/>
  <c r="S19" i="1"/>
  <c r="T19" i="1" s="1"/>
  <c r="P19" i="1"/>
  <c r="Q19" i="1" s="1"/>
  <c r="M19" i="1"/>
  <c r="N19" i="1" s="1"/>
  <c r="J19" i="1"/>
  <c r="K19" i="1" s="1"/>
  <c r="G19" i="1"/>
  <c r="H19" i="1" s="1"/>
  <c r="AB18" i="1"/>
  <c r="AC18" i="1" s="1"/>
  <c r="Y18" i="1"/>
  <c r="Z18" i="1" s="1"/>
  <c r="V18" i="1"/>
  <c r="W18" i="1" s="1"/>
  <c r="S18" i="1"/>
  <c r="T18" i="1" s="1"/>
  <c r="P18" i="1"/>
  <c r="Q18" i="1" s="1"/>
  <c r="M18" i="1"/>
  <c r="N18" i="1" s="1"/>
  <c r="J18" i="1"/>
  <c r="K18" i="1" s="1"/>
  <c r="G18" i="1"/>
  <c r="H18" i="1" s="1"/>
  <c r="S17" i="1"/>
  <c r="T17" i="1" s="1"/>
  <c r="P17" i="1"/>
  <c r="Q17" i="1" s="1"/>
  <c r="M17" i="1"/>
  <c r="N17" i="1" s="1"/>
  <c r="J17" i="1"/>
  <c r="K17" i="1" s="1"/>
  <c r="G17" i="1"/>
  <c r="H17" i="1" s="1"/>
  <c r="AB16" i="1"/>
  <c r="AC16" i="1" s="1"/>
  <c r="Y16" i="1"/>
  <c r="Z16" i="1" s="1"/>
  <c r="V16" i="1"/>
  <c r="W16" i="1" s="1"/>
  <c r="S16" i="1"/>
  <c r="T16" i="1" s="1"/>
  <c r="P16" i="1"/>
  <c r="Q16" i="1" s="1"/>
  <c r="M16" i="1"/>
  <c r="N16" i="1" s="1"/>
  <c r="J16" i="1"/>
  <c r="K16" i="1" s="1"/>
  <c r="G16" i="1"/>
  <c r="H16" i="1" s="1"/>
  <c r="V15" i="1"/>
  <c r="W15" i="1" s="1"/>
  <c r="S15" i="1"/>
  <c r="T15" i="1" s="1"/>
  <c r="P15" i="1"/>
  <c r="Q15" i="1" s="1"/>
  <c r="M15" i="1"/>
  <c r="N15" i="1" s="1"/>
  <c r="J15" i="1"/>
  <c r="K15" i="1" s="1"/>
  <c r="G15" i="1"/>
  <c r="H15" i="1" s="1"/>
  <c r="AB14" i="1"/>
  <c r="AC14" i="1" s="1"/>
  <c r="Y14" i="1"/>
  <c r="Z14" i="1" s="1"/>
  <c r="V14" i="1"/>
  <c r="W14" i="1" s="1"/>
  <c r="S14" i="1"/>
  <c r="T14" i="1" s="1"/>
  <c r="P14" i="1"/>
  <c r="Q14" i="1" s="1"/>
  <c r="M14" i="1"/>
  <c r="N14" i="1" s="1"/>
  <c r="J14" i="1"/>
  <c r="K14" i="1" s="1"/>
  <c r="G14" i="1"/>
  <c r="H14" i="1" s="1"/>
  <c r="V13" i="1"/>
  <c r="W13" i="1" s="1"/>
  <c r="S13" i="1"/>
  <c r="T13" i="1" s="1"/>
  <c r="P13" i="1"/>
  <c r="Q13" i="1" s="1"/>
  <c r="M13" i="1"/>
  <c r="N13" i="1" s="1"/>
  <c r="J13" i="1"/>
  <c r="K13" i="1" s="1"/>
  <c r="G13" i="1"/>
  <c r="H13" i="1" s="1"/>
  <c r="AB12" i="1"/>
  <c r="AC12" i="1" s="1"/>
  <c r="Y12" i="1"/>
  <c r="Z12" i="1" s="1"/>
  <c r="V12" i="1"/>
  <c r="W12" i="1" s="1"/>
  <c r="S12" i="1"/>
  <c r="T12" i="1" s="1"/>
  <c r="P12" i="1"/>
  <c r="Q12" i="1" s="1"/>
  <c r="M12" i="1"/>
  <c r="N12" i="1" s="1"/>
  <c r="J12" i="1"/>
  <c r="K12" i="1" s="1"/>
  <c r="G12" i="1"/>
  <c r="H12" i="1" s="1"/>
  <c r="AB11" i="1"/>
  <c r="AC11" i="1" s="1"/>
  <c r="Y11" i="1"/>
  <c r="Z11" i="1" s="1"/>
  <c r="V11" i="1"/>
  <c r="W11" i="1" s="1"/>
  <c r="S11" i="1"/>
  <c r="T11" i="1" s="1"/>
  <c r="P11" i="1"/>
  <c r="Q11" i="1" s="1"/>
  <c r="M11" i="1"/>
  <c r="N11" i="1" s="1"/>
  <c r="J11" i="1"/>
  <c r="K11" i="1" s="1"/>
  <c r="G11" i="1"/>
  <c r="H11" i="1" s="1"/>
  <c r="AB10" i="1"/>
  <c r="AC10" i="1" s="1"/>
  <c r="Y10" i="1"/>
  <c r="Z10" i="1" s="1"/>
  <c r="V10" i="1"/>
  <c r="W10" i="1" s="1"/>
  <c r="S10" i="1"/>
  <c r="T10" i="1" s="1"/>
  <c r="P10" i="1"/>
  <c r="Q10" i="1" s="1"/>
  <c r="M10" i="1"/>
  <c r="N10" i="1" s="1"/>
  <c r="J10" i="1"/>
  <c r="K10" i="1" s="1"/>
  <c r="G10" i="1"/>
  <c r="H10" i="1" s="1"/>
  <c r="S81" i="1" l="1"/>
  <c r="T81" i="1" s="1"/>
  <c r="G58" i="1"/>
  <c r="H58" i="1" s="1"/>
  <c r="J80" i="1"/>
  <c r="K80" i="1" s="1"/>
  <c r="V58" i="1"/>
  <c r="W58" i="1" s="1"/>
  <c r="S58" i="1"/>
  <c r="T58" i="1" s="1"/>
  <c r="AB82" i="1"/>
  <c r="AC82" i="1" s="1"/>
  <c r="T83" i="1"/>
  <c r="Z84" i="1"/>
  <c r="Q98" i="1"/>
  <c r="N84" i="1"/>
  <c r="AC98" i="1"/>
  <c r="Q58" i="1"/>
  <c r="M58" i="1"/>
  <c r="N58" i="1" s="1"/>
  <c r="N80" i="1"/>
  <c r="Z80" i="1"/>
  <c r="K81" i="1"/>
  <c r="W81" i="1"/>
  <c r="T82" i="1"/>
  <c r="Q83" i="1"/>
  <c r="AC83" i="1"/>
  <c r="W84" i="1"/>
  <c r="T98" i="1"/>
  <c r="P80" i="1"/>
  <c r="Q80" i="1" s="1"/>
  <c r="AB80" i="1"/>
  <c r="AC80" i="1" s="1"/>
  <c r="M81" i="1"/>
  <c r="N81" i="1" s="1"/>
  <c r="Y81" i="1"/>
  <c r="Z81" i="1" s="1"/>
  <c r="J82" i="1"/>
  <c r="K82" i="1" s="1"/>
  <c r="V82" i="1"/>
  <c r="W82" i="1" s="1"/>
</calcChain>
</file>

<file path=xl/sharedStrings.xml><?xml version="1.0" encoding="utf-8"?>
<sst xmlns="http://schemas.openxmlformats.org/spreadsheetml/2006/main" count="308" uniqueCount="121">
  <si>
    <t>ПРЕЙСКУРАНТ № 18.1</t>
  </si>
  <si>
    <t xml:space="preserve">Свободные отпускные цены на саженцы хвойных и лиственных пород с закрытой корневой системой, </t>
  </si>
  <si>
    <t>№ п/п</t>
  </si>
  <si>
    <t>Наименование товара</t>
  </si>
  <si>
    <t>Возраст</t>
  </si>
  <si>
    <t>Ед. изм.</t>
  </si>
  <si>
    <t>Высота, м</t>
  </si>
  <si>
    <t xml:space="preserve">до 0,2 </t>
  </si>
  <si>
    <t>0,21 - 0,4</t>
  </si>
  <si>
    <t>0,41 - 0,6</t>
  </si>
  <si>
    <t>0,61 - 0,8</t>
  </si>
  <si>
    <t>0,81 - 1,0</t>
  </si>
  <si>
    <t>1,01 - 1,2</t>
  </si>
  <si>
    <t>1,21 - 1,4</t>
  </si>
  <si>
    <t>1,41 - 1,6</t>
  </si>
  <si>
    <t xml:space="preserve">Цена без НДС, руб. </t>
  </si>
  <si>
    <t>Сума НДС (20%), руб.</t>
  </si>
  <si>
    <t>Цена с НДС, руб.</t>
  </si>
  <si>
    <t>Туя западная (пирамидальная, коллоновидная, складчатая)</t>
  </si>
  <si>
    <t>Smaragd</t>
  </si>
  <si>
    <t>1-8 лет</t>
  </si>
  <si>
    <t>шт.</t>
  </si>
  <si>
    <t>Golden Smaragd</t>
  </si>
  <si>
    <t>Braband</t>
  </si>
  <si>
    <t>Rheingold</t>
  </si>
  <si>
    <t>Spiralis</t>
  </si>
  <si>
    <t>Nidiformis</t>
  </si>
  <si>
    <t>Ericoides</t>
  </si>
  <si>
    <t>Kornik</t>
  </si>
  <si>
    <t>Sunkist</t>
  </si>
  <si>
    <t>Yellow Ribbon</t>
  </si>
  <si>
    <t>Туя западная (шаровидная)</t>
  </si>
  <si>
    <t>Glabosa</t>
  </si>
  <si>
    <t>GoldenGlobe</t>
  </si>
  <si>
    <t>Danica</t>
  </si>
  <si>
    <t>Hoseri</t>
  </si>
  <si>
    <t>Hoveyi</t>
  </si>
  <si>
    <t>Stolwijk</t>
  </si>
  <si>
    <t>Teddy</t>
  </si>
  <si>
    <t>Можжевельник</t>
  </si>
  <si>
    <t>Скальный Skyrocket</t>
  </si>
  <si>
    <t>Китайский Stricta</t>
  </si>
  <si>
    <t>Китайский Expansa Variegata</t>
  </si>
  <si>
    <t>Чешуйчатый Blue Carpet</t>
  </si>
  <si>
    <t>Чешуйчатый Blue Star</t>
  </si>
  <si>
    <t>Можжевельник казацкий Mas</t>
  </si>
  <si>
    <t>Можжевельник казацкий Andora Variegata</t>
  </si>
  <si>
    <t>Можжевельник средний Limeglow</t>
  </si>
  <si>
    <t>Можжевельник средний King of Spring</t>
  </si>
  <si>
    <t>Можжевельник горизонтальныеWiltonii</t>
  </si>
  <si>
    <r>
      <t xml:space="preserve">Можжевельник </t>
    </r>
    <r>
      <rPr>
        <sz val="11"/>
        <rFont val="Times New Roman"/>
        <family val="1"/>
        <charset val="204"/>
      </rPr>
      <t xml:space="preserve">средний </t>
    </r>
    <r>
      <rPr>
        <sz val="11"/>
        <color theme="1"/>
        <rFont val="Times New Roman"/>
        <family val="1"/>
        <charset val="204"/>
      </rPr>
      <t>Gold Star</t>
    </r>
  </si>
  <si>
    <t xml:space="preserve">Китайский StrictaVariegata </t>
  </si>
  <si>
    <t xml:space="preserve">Кипарисовик </t>
  </si>
  <si>
    <t>Горохоплодный Boulevard</t>
  </si>
  <si>
    <t>Лавсона Columnaris</t>
  </si>
  <si>
    <t>Лавсона White Spot</t>
  </si>
  <si>
    <t>Лавсона Stardust</t>
  </si>
  <si>
    <t>Бересклет Форчуна</t>
  </si>
  <si>
    <t>Emerald'n Gold</t>
  </si>
  <si>
    <t>Blondy</t>
  </si>
  <si>
    <t>Emerald Gaiety</t>
  </si>
  <si>
    <t>Туевик</t>
  </si>
  <si>
    <t>Бирючина</t>
  </si>
  <si>
    <t>Aureum</t>
  </si>
  <si>
    <t>Гортензия древовидная</t>
  </si>
  <si>
    <t>Anabelle</t>
  </si>
  <si>
    <t>Invincibelle</t>
  </si>
  <si>
    <t>Спирея</t>
  </si>
  <si>
    <t>Калинолистная Diablo</t>
  </si>
  <si>
    <t>Калинолистная Darts Gold</t>
  </si>
  <si>
    <t>Японская Goldflame</t>
  </si>
  <si>
    <t>Японская Golden Carpet</t>
  </si>
  <si>
    <t>Ниппонская White Carpet</t>
  </si>
  <si>
    <t>Японская Little Princesse</t>
  </si>
  <si>
    <t>Нипонская Snowmoun</t>
  </si>
  <si>
    <t>Серая Grefsheim</t>
  </si>
  <si>
    <t xml:space="preserve">Вейгела </t>
  </si>
  <si>
    <t>Барбарис</t>
  </si>
  <si>
    <t xml:space="preserve"> Red Carpet</t>
  </si>
  <si>
    <t>Aurea</t>
  </si>
  <si>
    <t>Erecta</t>
  </si>
  <si>
    <t>Atropurpurea</t>
  </si>
  <si>
    <t>Керрия</t>
  </si>
  <si>
    <t>японская Pleniflora</t>
  </si>
  <si>
    <t>японская Variegata</t>
  </si>
  <si>
    <t>Кизильник</t>
  </si>
  <si>
    <t>Дейция</t>
  </si>
  <si>
    <t>Самшит</t>
  </si>
  <si>
    <t>Faulkner</t>
  </si>
  <si>
    <t xml:space="preserve">Сирень </t>
  </si>
  <si>
    <t>Рallida</t>
  </si>
  <si>
    <t>Береза</t>
  </si>
  <si>
    <t>Ясень обыкновенный</t>
  </si>
  <si>
    <t>Дуб черешчатый</t>
  </si>
  <si>
    <t>Сосна sylvestris (обыкновенная)</t>
  </si>
  <si>
    <t>Ель abies (европейская)</t>
  </si>
  <si>
    <t>Плющ обыкновенный (вьющийся)</t>
  </si>
  <si>
    <t>Жимолость</t>
  </si>
  <si>
    <t>Татарская прелестница</t>
  </si>
  <si>
    <t xml:space="preserve">японская </t>
  </si>
  <si>
    <t>Магония падуболистная</t>
  </si>
  <si>
    <t>Ива</t>
  </si>
  <si>
    <t>Hakuro-nishiki</t>
  </si>
  <si>
    <t>ломкая</t>
  </si>
  <si>
    <t>Кольквиция</t>
  </si>
  <si>
    <t>Рябина</t>
  </si>
  <si>
    <t>Тис ягодный Fastigiata</t>
  </si>
  <si>
    <t>Форзиция</t>
  </si>
  <si>
    <t xml:space="preserve">Лиственица европейская </t>
  </si>
  <si>
    <t>Гортензия метельчатая</t>
  </si>
  <si>
    <t>Limelight</t>
  </si>
  <si>
    <t>Катальпа</t>
  </si>
  <si>
    <t>Голубика</t>
  </si>
  <si>
    <t xml:space="preserve">реализуемые через розничную торговую сеть </t>
  </si>
  <si>
    <t>Matsudana</t>
  </si>
  <si>
    <t>Дерен</t>
  </si>
  <si>
    <t>Elegantissimа</t>
  </si>
  <si>
    <t>Alba Gouchaultii</t>
  </si>
  <si>
    <t>с 12 мая 2023 года</t>
  </si>
  <si>
    <t>Клематис</t>
  </si>
  <si>
    <t>Виноград девичий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</si>
</sst>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7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i/>
      <sz val="15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/>
    <xf numFmtId="2" fontId="9" fillId="0" borderId="7" xfId="0" applyNumberFormat="1" applyFont="1" applyFill="1" applyBorder="1"/>
    <xf numFmtId="0" fontId="10" fillId="0" borderId="0" xfId="0" applyFont="1"/>
    <xf numFmtId="0" fontId="11" fillId="0" borderId="7" xfId="0" applyFont="1" applyFill="1" applyBorder="1" applyAlignment="1">
      <alignment horizontal="left" wrapText="1"/>
    </xf>
    <xf numFmtId="0" fontId="5" fillId="0" borderId="1" xfId="0" applyFont="1" applyBorder="1"/>
    <xf numFmtId="0" fontId="9" fillId="0" borderId="7" xfId="0" applyFont="1" applyFill="1" applyBorder="1" applyAlignment="1">
      <alignment horizontal="left" wrapText="1"/>
    </xf>
    <xf numFmtId="2" fontId="11" fillId="0" borderId="7" xfId="0" applyNumberFormat="1" applyFont="1" applyFill="1" applyBorder="1"/>
    <xf numFmtId="0" fontId="12" fillId="0" borderId="0" xfId="0" applyFont="1"/>
    <xf numFmtId="0" fontId="5" fillId="0" borderId="4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/>
    </xf>
    <xf numFmtId="2" fontId="13" fillId="0" borderId="7" xfId="0" applyNumberFormat="1" applyFont="1" applyFill="1" applyBorder="1"/>
    <xf numFmtId="0" fontId="14" fillId="0" borderId="7" xfId="0" applyFont="1" applyBorder="1"/>
    <xf numFmtId="0" fontId="11" fillId="0" borderId="7" xfId="0" applyFont="1" applyBorder="1"/>
    <xf numFmtId="0" fontId="11" fillId="0" borderId="7" xfId="0" applyFont="1" applyFill="1" applyBorder="1"/>
    <xf numFmtId="0" fontId="0" fillId="0" borderId="7" xfId="0" applyFont="1" applyBorder="1"/>
    <xf numFmtId="0" fontId="5" fillId="0" borderId="7" xfId="0" applyFont="1" applyBorder="1" applyAlignment="1">
      <alignment wrapText="1"/>
    </xf>
    <xf numFmtId="0" fontId="5" fillId="0" borderId="7" xfId="0" applyFont="1" applyFill="1" applyBorder="1"/>
    <xf numFmtId="0" fontId="13" fillId="0" borderId="7" xfId="0" applyFont="1" applyFill="1" applyBorder="1" applyAlignment="1">
      <alignment horizontal="left" wrapText="1"/>
    </xf>
    <xf numFmtId="0" fontId="12" fillId="0" borderId="7" xfId="0" applyFont="1" applyBorder="1"/>
    <xf numFmtId="0" fontId="0" fillId="0" borderId="7" xfId="0" applyBorder="1"/>
    <xf numFmtId="0" fontId="16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horizontal="left" wrapText="1"/>
    </xf>
    <xf numFmtId="2" fontId="0" fillId="0" borderId="7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07"/>
  <sheetViews>
    <sheetView tabSelected="1" zoomScale="75" zoomScaleNormal="75" workbookViewId="0">
      <selection activeCell="C130" sqref="C130"/>
    </sheetView>
  </sheetViews>
  <sheetFormatPr defaultRowHeight="14.5" x14ac:dyDescent="0.35"/>
  <cols>
    <col min="2" max="2" width="4" customWidth="1"/>
    <col min="3" max="3" width="25.1796875" customWidth="1"/>
    <col min="4" max="4" width="8.7265625" style="1"/>
    <col min="5" max="5" width="6.1796875" style="1" customWidth="1"/>
    <col min="6" max="29" width="7.81640625" customWidth="1"/>
  </cols>
  <sheetData>
    <row r="1" spans="2:33" ht="24.5" customHeight="1" x14ac:dyDescent="0.4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2:33" ht="21.75" customHeight="1" x14ac:dyDescent="0.4"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2:33" ht="21.75" customHeight="1" x14ac:dyDescent="0.4">
      <c r="B3" s="32" t="s">
        <v>113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2:33" ht="19" x14ac:dyDescent="0.4">
      <c r="B4" s="33" t="s">
        <v>118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6" spans="2:33" s="2" customFormat="1" ht="15" customHeight="1" x14ac:dyDescent="0.35">
      <c r="B6" s="34" t="s">
        <v>2</v>
      </c>
      <c r="C6" s="37" t="s">
        <v>3</v>
      </c>
      <c r="D6" s="37" t="s">
        <v>4</v>
      </c>
      <c r="E6" s="34" t="s">
        <v>5</v>
      </c>
      <c r="F6" s="40" t="s">
        <v>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2:33" s="2" customFormat="1" x14ac:dyDescent="0.35">
      <c r="B7" s="35"/>
      <c r="C7" s="38"/>
      <c r="D7" s="38"/>
      <c r="E7" s="35"/>
      <c r="F7" s="43" t="s">
        <v>7</v>
      </c>
      <c r="G7" s="44"/>
      <c r="H7" s="45"/>
      <c r="I7" s="43" t="s">
        <v>8</v>
      </c>
      <c r="J7" s="44"/>
      <c r="K7" s="45"/>
      <c r="L7" s="43" t="s">
        <v>9</v>
      </c>
      <c r="M7" s="44"/>
      <c r="N7" s="45"/>
      <c r="O7" s="43" t="s">
        <v>10</v>
      </c>
      <c r="P7" s="44"/>
      <c r="Q7" s="45"/>
      <c r="R7" s="43" t="s">
        <v>11</v>
      </c>
      <c r="S7" s="44"/>
      <c r="T7" s="45"/>
      <c r="U7" s="43" t="s">
        <v>12</v>
      </c>
      <c r="V7" s="44"/>
      <c r="W7" s="45"/>
      <c r="X7" s="43" t="s">
        <v>13</v>
      </c>
      <c r="Y7" s="44"/>
      <c r="Z7" s="45"/>
      <c r="AA7" s="43" t="s">
        <v>14</v>
      </c>
      <c r="AB7" s="44"/>
      <c r="AC7" s="45"/>
    </row>
    <row r="8" spans="2:33" s="2" customFormat="1" ht="52.5" customHeight="1" x14ac:dyDescent="0.35">
      <c r="B8" s="36"/>
      <c r="C8" s="39"/>
      <c r="D8" s="39"/>
      <c r="E8" s="36"/>
      <c r="F8" s="3" t="s">
        <v>15</v>
      </c>
      <c r="G8" s="3" t="s">
        <v>16</v>
      </c>
      <c r="H8" s="4" t="s">
        <v>17</v>
      </c>
      <c r="I8" s="3" t="s">
        <v>15</v>
      </c>
      <c r="J8" s="3" t="s">
        <v>16</v>
      </c>
      <c r="K8" s="4" t="s">
        <v>17</v>
      </c>
      <c r="L8" s="3" t="s">
        <v>15</v>
      </c>
      <c r="M8" s="3" t="s">
        <v>16</v>
      </c>
      <c r="N8" s="4" t="s">
        <v>17</v>
      </c>
      <c r="O8" s="3" t="s">
        <v>15</v>
      </c>
      <c r="P8" s="3" t="s">
        <v>16</v>
      </c>
      <c r="Q8" s="4" t="s">
        <v>17</v>
      </c>
      <c r="R8" s="3" t="s">
        <v>15</v>
      </c>
      <c r="S8" s="3" t="s">
        <v>16</v>
      </c>
      <c r="T8" s="4" t="s">
        <v>17</v>
      </c>
      <c r="U8" s="3" t="s">
        <v>15</v>
      </c>
      <c r="V8" s="3" t="s">
        <v>16</v>
      </c>
      <c r="W8" s="4" t="s">
        <v>17</v>
      </c>
      <c r="X8" s="3" t="s">
        <v>15</v>
      </c>
      <c r="Y8" s="3" t="s">
        <v>16</v>
      </c>
      <c r="Z8" s="4" t="s">
        <v>17</v>
      </c>
      <c r="AA8" s="3" t="s">
        <v>15</v>
      </c>
      <c r="AB8" s="3" t="s">
        <v>16</v>
      </c>
      <c r="AC8" s="4" t="s">
        <v>17</v>
      </c>
    </row>
    <row r="9" spans="2:33" ht="15.75" hidden="1" customHeight="1" x14ac:dyDescent="0.35">
      <c r="B9" s="5">
        <v>1</v>
      </c>
      <c r="C9" s="46" t="s">
        <v>18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8"/>
    </row>
    <row r="10" spans="2:33" hidden="1" x14ac:dyDescent="0.35">
      <c r="B10" s="5"/>
      <c r="C10" s="6" t="s">
        <v>19</v>
      </c>
      <c r="D10" s="7" t="s">
        <v>20</v>
      </c>
      <c r="E10" s="7" t="s">
        <v>21</v>
      </c>
      <c r="F10" s="8">
        <v>5.83</v>
      </c>
      <c r="G10" s="8">
        <f>F10*0.2</f>
        <v>1.1660000000000001</v>
      </c>
      <c r="H10" s="9">
        <f>F10+G10</f>
        <v>6.9960000000000004</v>
      </c>
      <c r="I10" s="8">
        <v>7.5</v>
      </c>
      <c r="J10" s="8">
        <f>I10*0.2</f>
        <v>1.5</v>
      </c>
      <c r="K10" s="9">
        <f>I10+J10</f>
        <v>9</v>
      </c>
      <c r="L10" s="8">
        <v>10</v>
      </c>
      <c r="M10" s="8">
        <f>L10*0.2</f>
        <v>2</v>
      </c>
      <c r="N10" s="9">
        <f>L10+M10</f>
        <v>12</v>
      </c>
      <c r="O10" s="8">
        <v>11.67</v>
      </c>
      <c r="P10" s="8">
        <f>O10*0.2</f>
        <v>2.3340000000000001</v>
      </c>
      <c r="Q10" s="9">
        <f>O10+P10</f>
        <v>14.004</v>
      </c>
      <c r="R10" s="8">
        <v>15</v>
      </c>
      <c r="S10" s="8">
        <f>R10*0.2</f>
        <v>3</v>
      </c>
      <c r="T10" s="9">
        <f>R10+S10</f>
        <v>18</v>
      </c>
      <c r="U10" s="8">
        <v>20.83</v>
      </c>
      <c r="V10" s="8">
        <f>U10*0.2</f>
        <v>4.1659999999999995</v>
      </c>
      <c r="W10" s="9">
        <f>U10+V10</f>
        <v>24.995999999999999</v>
      </c>
      <c r="X10" s="8">
        <v>26.67</v>
      </c>
      <c r="Y10" s="8">
        <f>X10*0.2</f>
        <v>5.3340000000000005</v>
      </c>
      <c r="Z10" s="9">
        <f>X10+Y10</f>
        <v>32.004000000000005</v>
      </c>
      <c r="AA10" s="8">
        <v>32.5</v>
      </c>
      <c r="AB10" s="8">
        <f>AA10*0.2</f>
        <v>6.5</v>
      </c>
      <c r="AC10" s="9">
        <f>AA10+AB10</f>
        <v>39</v>
      </c>
    </row>
    <row r="11" spans="2:33" hidden="1" x14ac:dyDescent="0.35">
      <c r="B11" s="5"/>
      <c r="C11" s="6" t="s">
        <v>22</v>
      </c>
      <c r="D11" s="7" t="s">
        <v>20</v>
      </c>
      <c r="E11" s="7" t="s">
        <v>21</v>
      </c>
      <c r="F11" s="8">
        <v>6.67</v>
      </c>
      <c r="G11" s="8">
        <f t="shared" ref="G11:G77" si="0">F11*0.2</f>
        <v>1.3340000000000001</v>
      </c>
      <c r="H11" s="9">
        <f t="shared" ref="H11:H77" si="1">F11+G11</f>
        <v>8.0039999999999996</v>
      </c>
      <c r="I11" s="8">
        <v>8.33</v>
      </c>
      <c r="J11" s="8">
        <f t="shared" ref="J11:J77" si="2">I11*0.2</f>
        <v>1.6660000000000001</v>
      </c>
      <c r="K11" s="9">
        <f t="shared" ref="K11:K77" si="3">I11+J11</f>
        <v>9.9960000000000004</v>
      </c>
      <c r="L11" s="8">
        <v>10.83</v>
      </c>
      <c r="M11" s="8">
        <f t="shared" ref="M11:M77" si="4">L11*0.2</f>
        <v>2.1659999999999999</v>
      </c>
      <c r="N11" s="9">
        <f t="shared" ref="N11:N77" si="5">L11+M11</f>
        <v>12.996</v>
      </c>
      <c r="O11" s="8">
        <v>12.5</v>
      </c>
      <c r="P11" s="8">
        <f t="shared" ref="P11:P77" si="6">O11*0.2</f>
        <v>2.5</v>
      </c>
      <c r="Q11" s="9">
        <f t="shared" ref="Q11:Q77" si="7">O11+P11</f>
        <v>15</v>
      </c>
      <c r="R11" s="8">
        <v>15</v>
      </c>
      <c r="S11" s="8">
        <f t="shared" ref="S11:S77" si="8">R11*0.2</f>
        <v>3</v>
      </c>
      <c r="T11" s="9">
        <f t="shared" ref="T11:T77" si="9">R11+S11</f>
        <v>18</v>
      </c>
      <c r="U11" s="8">
        <v>20.83</v>
      </c>
      <c r="V11" s="8">
        <f t="shared" ref="V11:V72" si="10">U11*0.2</f>
        <v>4.1659999999999995</v>
      </c>
      <c r="W11" s="9">
        <f t="shared" ref="W11:W72" si="11">U11+V11</f>
        <v>24.995999999999999</v>
      </c>
      <c r="X11" s="8">
        <v>26.67</v>
      </c>
      <c r="Y11" s="8">
        <f t="shared" ref="Y11:Y72" si="12">X11*0.2</f>
        <v>5.3340000000000005</v>
      </c>
      <c r="Z11" s="9">
        <f t="shared" ref="Z11:Z72" si="13">X11+Y11</f>
        <v>32.004000000000005</v>
      </c>
      <c r="AA11" s="8">
        <v>33.33</v>
      </c>
      <c r="AB11" s="8">
        <f t="shared" ref="AB11:AB16" si="14">AA11*0.2</f>
        <v>6.6660000000000004</v>
      </c>
      <c r="AC11" s="9">
        <f t="shared" ref="AC11:AC16" si="15">AA11+AB11</f>
        <v>39.995999999999995</v>
      </c>
      <c r="AG11" s="10"/>
    </row>
    <row r="12" spans="2:33" hidden="1" x14ac:dyDescent="0.35">
      <c r="B12" s="5"/>
      <c r="C12" s="6" t="s">
        <v>23</v>
      </c>
      <c r="D12" s="7" t="s">
        <v>20</v>
      </c>
      <c r="E12" s="7" t="s">
        <v>21</v>
      </c>
      <c r="F12" s="8">
        <v>5.83</v>
      </c>
      <c r="G12" s="8">
        <f t="shared" si="0"/>
        <v>1.1660000000000001</v>
      </c>
      <c r="H12" s="9">
        <f t="shared" si="1"/>
        <v>6.9960000000000004</v>
      </c>
      <c r="I12" s="8">
        <v>6.67</v>
      </c>
      <c r="J12" s="8">
        <f t="shared" si="2"/>
        <v>1.3340000000000001</v>
      </c>
      <c r="K12" s="9">
        <f t="shared" si="3"/>
        <v>8.0039999999999996</v>
      </c>
      <c r="L12" s="8">
        <v>10</v>
      </c>
      <c r="M12" s="8">
        <f t="shared" si="4"/>
        <v>2</v>
      </c>
      <c r="N12" s="9">
        <f t="shared" si="5"/>
        <v>12</v>
      </c>
      <c r="O12" s="8">
        <v>12.5</v>
      </c>
      <c r="P12" s="8">
        <f t="shared" si="6"/>
        <v>2.5</v>
      </c>
      <c r="Q12" s="9">
        <f t="shared" si="7"/>
        <v>15</v>
      </c>
      <c r="R12" s="8">
        <v>16.670000000000002</v>
      </c>
      <c r="S12" s="8">
        <f t="shared" si="8"/>
        <v>3.3340000000000005</v>
      </c>
      <c r="T12" s="9">
        <f t="shared" si="9"/>
        <v>20.004000000000001</v>
      </c>
      <c r="U12" s="8">
        <v>22.5</v>
      </c>
      <c r="V12" s="8">
        <f t="shared" si="10"/>
        <v>4.5</v>
      </c>
      <c r="W12" s="9">
        <f t="shared" si="11"/>
        <v>27</v>
      </c>
      <c r="X12" s="8">
        <v>29.17</v>
      </c>
      <c r="Y12" s="8">
        <f t="shared" si="12"/>
        <v>5.8340000000000005</v>
      </c>
      <c r="Z12" s="9">
        <f t="shared" si="13"/>
        <v>35.004000000000005</v>
      </c>
      <c r="AA12" s="8">
        <v>35</v>
      </c>
      <c r="AB12" s="8">
        <f t="shared" si="14"/>
        <v>7</v>
      </c>
      <c r="AC12" s="9">
        <f t="shared" si="15"/>
        <v>42</v>
      </c>
      <c r="AG12" s="10"/>
    </row>
    <row r="13" spans="2:33" hidden="1" x14ac:dyDescent="0.35">
      <c r="B13" s="5"/>
      <c r="C13" s="6" t="s">
        <v>24</v>
      </c>
      <c r="D13" s="7" t="s">
        <v>20</v>
      </c>
      <c r="E13" s="7" t="s">
        <v>21</v>
      </c>
      <c r="F13" s="8">
        <v>5</v>
      </c>
      <c r="G13" s="8">
        <f t="shared" si="0"/>
        <v>1</v>
      </c>
      <c r="H13" s="9">
        <f t="shared" si="1"/>
        <v>6</v>
      </c>
      <c r="I13" s="8">
        <v>8.33</v>
      </c>
      <c r="J13" s="8">
        <f t="shared" si="2"/>
        <v>1.6660000000000001</v>
      </c>
      <c r="K13" s="9">
        <f t="shared" si="3"/>
        <v>9.9960000000000004</v>
      </c>
      <c r="L13" s="8">
        <v>16.670000000000002</v>
      </c>
      <c r="M13" s="8">
        <f t="shared" si="4"/>
        <v>3.3340000000000005</v>
      </c>
      <c r="N13" s="9">
        <f t="shared" si="5"/>
        <v>20.004000000000001</v>
      </c>
      <c r="O13" s="8">
        <v>20.83</v>
      </c>
      <c r="P13" s="8">
        <f t="shared" si="6"/>
        <v>4.1659999999999995</v>
      </c>
      <c r="Q13" s="9">
        <f t="shared" si="7"/>
        <v>24.995999999999999</v>
      </c>
      <c r="R13" s="8">
        <v>25</v>
      </c>
      <c r="S13" s="8">
        <f t="shared" si="8"/>
        <v>5</v>
      </c>
      <c r="T13" s="9">
        <f t="shared" si="9"/>
        <v>30</v>
      </c>
      <c r="U13" s="8">
        <v>29.17</v>
      </c>
      <c r="V13" s="8">
        <f t="shared" si="10"/>
        <v>5.8340000000000005</v>
      </c>
      <c r="W13" s="9">
        <f t="shared" si="11"/>
        <v>35.004000000000005</v>
      </c>
      <c r="X13" s="8"/>
      <c r="Y13" s="8"/>
      <c r="Z13" s="9"/>
      <c r="AA13" s="8"/>
      <c r="AB13" s="8"/>
      <c r="AC13" s="9"/>
    </row>
    <row r="14" spans="2:33" hidden="1" x14ac:dyDescent="0.35">
      <c r="B14" s="5"/>
      <c r="C14" s="6" t="s">
        <v>25</v>
      </c>
      <c r="D14" s="7" t="s">
        <v>20</v>
      </c>
      <c r="E14" s="7" t="s">
        <v>21</v>
      </c>
      <c r="F14" s="8">
        <v>5.83</v>
      </c>
      <c r="G14" s="8">
        <f t="shared" si="0"/>
        <v>1.1660000000000001</v>
      </c>
      <c r="H14" s="9">
        <f t="shared" si="1"/>
        <v>6.9960000000000004</v>
      </c>
      <c r="I14" s="8">
        <v>8.33</v>
      </c>
      <c r="J14" s="8">
        <f t="shared" si="2"/>
        <v>1.6660000000000001</v>
      </c>
      <c r="K14" s="9">
        <f t="shared" si="3"/>
        <v>9.9960000000000004</v>
      </c>
      <c r="L14" s="8">
        <v>12.5</v>
      </c>
      <c r="M14" s="8">
        <f t="shared" si="4"/>
        <v>2.5</v>
      </c>
      <c r="N14" s="9">
        <f t="shared" si="5"/>
        <v>15</v>
      </c>
      <c r="O14" s="8">
        <v>16.670000000000002</v>
      </c>
      <c r="P14" s="8">
        <f t="shared" si="6"/>
        <v>3.3340000000000005</v>
      </c>
      <c r="Q14" s="9">
        <f>O14+P14</f>
        <v>20.004000000000001</v>
      </c>
      <c r="R14" s="8">
        <v>18.329999999999998</v>
      </c>
      <c r="S14" s="8">
        <f t="shared" si="8"/>
        <v>3.6659999999999999</v>
      </c>
      <c r="T14" s="9">
        <f t="shared" si="9"/>
        <v>21.995999999999999</v>
      </c>
      <c r="U14" s="8">
        <v>21.67</v>
      </c>
      <c r="V14" s="8">
        <f t="shared" si="10"/>
        <v>4.3340000000000005</v>
      </c>
      <c r="W14" s="9">
        <f t="shared" si="11"/>
        <v>26.004000000000001</v>
      </c>
      <c r="X14" s="8">
        <v>31.67</v>
      </c>
      <c r="Y14" s="8">
        <f t="shared" si="12"/>
        <v>6.3340000000000005</v>
      </c>
      <c r="Z14" s="9">
        <f t="shared" si="13"/>
        <v>38.004000000000005</v>
      </c>
      <c r="AA14" s="8">
        <v>37.5</v>
      </c>
      <c r="AB14" s="8">
        <f t="shared" si="14"/>
        <v>7.5</v>
      </c>
      <c r="AC14" s="9">
        <f t="shared" si="15"/>
        <v>45</v>
      </c>
    </row>
    <row r="15" spans="2:33" hidden="1" x14ac:dyDescent="0.35">
      <c r="B15" s="5"/>
      <c r="C15" s="6" t="s">
        <v>26</v>
      </c>
      <c r="D15" s="7" t="s">
        <v>20</v>
      </c>
      <c r="E15" s="7" t="s">
        <v>21</v>
      </c>
      <c r="F15" s="8">
        <v>5</v>
      </c>
      <c r="G15" s="8">
        <f t="shared" si="0"/>
        <v>1</v>
      </c>
      <c r="H15" s="9">
        <f t="shared" si="1"/>
        <v>6</v>
      </c>
      <c r="I15" s="8">
        <v>8.33</v>
      </c>
      <c r="J15" s="8">
        <f t="shared" si="2"/>
        <v>1.6660000000000001</v>
      </c>
      <c r="K15" s="9">
        <f t="shared" si="3"/>
        <v>9.9960000000000004</v>
      </c>
      <c r="L15" s="8">
        <v>16.670000000000002</v>
      </c>
      <c r="M15" s="8">
        <f t="shared" si="4"/>
        <v>3.3340000000000005</v>
      </c>
      <c r="N15" s="9">
        <f t="shared" si="5"/>
        <v>20.004000000000001</v>
      </c>
      <c r="O15" s="8">
        <v>25</v>
      </c>
      <c r="P15" s="8">
        <f t="shared" si="6"/>
        <v>5</v>
      </c>
      <c r="Q15" s="9">
        <f t="shared" si="7"/>
        <v>30</v>
      </c>
      <c r="R15" s="8">
        <v>41.67</v>
      </c>
      <c r="S15" s="8">
        <f t="shared" si="8"/>
        <v>8.3340000000000014</v>
      </c>
      <c r="T15" s="9">
        <f t="shared" si="9"/>
        <v>50.004000000000005</v>
      </c>
      <c r="U15" s="8">
        <v>50</v>
      </c>
      <c r="V15" s="8">
        <f t="shared" si="10"/>
        <v>10</v>
      </c>
      <c r="W15" s="9">
        <f t="shared" si="11"/>
        <v>60</v>
      </c>
      <c r="X15" s="8"/>
      <c r="Y15" s="8"/>
      <c r="Z15" s="9"/>
      <c r="AA15" s="8"/>
      <c r="AB15" s="8"/>
      <c r="AC15" s="9"/>
    </row>
    <row r="16" spans="2:33" hidden="1" x14ac:dyDescent="0.35">
      <c r="B16" s="5"/>
      <c r="C16" s="6" t="s">
        <v>27</v>
      </c>
      <c r="D16" s="7" t="s">
        <v>20</v>
      </c>
      <c r="E16" s="7" t="s">
        <v>21</v>
      </c>
      <c r="F16" s="8">
        <v>4.17</v>
      </c>
      <c r="G16" s="8">
        <f t="shared" si="0"/>
        <v>0.83400000000000007</v>
      </c>
      <c r="H16" s="9">
        <f t="shared" si="1"/>
        <v>5.0039999999999996</v>
      </c>
      <c r="I16" s="8">
        <v>5.83</v>
      </c>
      <c r="J16" s="8">
        <f t="shared" si="2"/>
        <v>1.1660000000000001</v>
      </c>
      <c r="K16" s="9">
        <f t="shared" si="3"/>
        <v>6.9960000000000004</v>
      </c>
      <c r="L16" s="8">
        <v>6.67</v>
      </c>
      <c r="M16" s="8">
        <f t="shared" si="4"/>
        <v>1.3340000000000001</v>
      </c>
      <c r="N16" s="9">
        <f t="shared" si="5"/>
        <v>8.0039999999999996</v>
      </c>
      <c r="O16" s="8">
        <v>7.5</v>
      </c>
      <c r="P16" s="8">
        <f t="shared" si="6"/>
        <v>1.5</v>
      </c>
      <c r="Q16" s="9">
        <f t="shared" si="7"/>
        <v>9</v>
      </c>
      <c r="R16" s="8">
        <v>10</v>
      </c>
      <c r="S16" s="8">
        <f t="shared" si="8"/>
        <v>2</v>
      </c>
      <c r="T16" s="9">
        <f t="shared" si="9"/>
        <v>12</v>
      </c>
      <c r="U16" s="8">
        <v>15</v>
      </c>
      <c r="V16" s="8">
        <f t="shared" si="10"/>
        <v>3</v>
      </c>
      <c r="W16" s="9">
        <f t="shared" si="11"/>
        <v>18</v>
      </c>
      <c r="X16" s="8">
        <v>20.83</v>
      </c>
      <c r="Y16" s="8">
        <f t="shared" si="12"/>
        <v>4.1659999999999995</v>
      </c>
      <c r="Z16" s="9">
        <f t="shared" si="13"/>
        <v>24.995999999999999</v>
      </c>
      <c r="AA16" s="8">
        <v>25</v>
      </c>
      <c r="AB16" s="8">
        <f t="shared" si="14"/>
        <v>5</v>
      </c>
      <c r="AC16" s="9">
        <f t="shared" si="15"/>
        <v>30</v>
      </c>
    </row>
    <row r="17" spans="2:29" hidden="1" x14ac:dyDescent="0.35">
      <c r="B17" s="5"/>
      <c r="C17" s="6" t="s">
        <v>28</v>
      </c>
      <c r="D17" s="7" t="s">
        <v>20</v>
      </c>
      <c r="E17" s="7" t="s">
        <v>21</v>
      </c>
      <c r="F17" s="8">
        <v>5.83</v>
      </c>
      <c r="G17" s="8">
        <f t="shared" si="0"/>
        <v>1.1660000000000001</v>
      </c>
      <c r="H17" s="9">
        <f t="shared" si="1"/>
        <v>6.9960000000000004</v>
      </c>
      <c r="I17" s="8">
        <v>8.33</v>
      </c>
      <c r="J17" s="8">
        <f t="shared" si="2"/>
        <v>1.6660000000000001</v>
      </c>
      <c r="K17" s="9">
        <f t="shared" si="3"/>
        <v>9.9960000000000004</v>
      </c>
      <c r="L17" s="8">
        <v>10.83</v>
      </c>
      <c r="M17" s="8">
        <f t="shared" si="4"/>
        <v>2.1659999999999999</v>
      </c>
      <c r="N17" s="9">
        <f t="shared" si="5"/>
        <v>12.996</v>
      </c>
      <c r="O17" s="8">
        <v>16.670000000000002</v>
      </c>
      <c r="P17" s="8">
        <f t="shared" si="6"/>
        <v>3.3340000000000005</v>
      </c>
      <c r="Q17" s="9">
        <f t="shared" si="7"/>
        <v>20.004000000000001</v>
      </c>
      <c r="R17" s="8">
        <v>20.83</v>
      </c>
      <c r="S17" s="8">
        <f t="shared" si="8"/>
        <v>4.1659999999999995</v>
      </c>
      <c r="T17" s="9">
        <f t="shared" si="9"/>
        <v>24.995999999999999</v>
      </c>
      <c r="U17" s="8"/>
      <c r="V17" s="8"/>
      <c r="W17" s="9"/>
      <c r="X17" s="8"/>
      <c r="Y17" s="8"/>
      <c r="Z17" s="9"/>
      <c r="AA17" s="8"/>
      <c r="AB17" s="8"/>
      <c r="AC17" s="9"/>
    </row>
    <row r="18" spans="2:29" hidden="1" x14ac:dyDescent="0.35">
      <c r="B18" s="5"/>
      <c r="C18" s="6" t="s">
        <v>29</v>
      </c>
      <c r="D18" s="7" t="s">
        <v>20</v>
      </c>
      <c r="E18" s="7" t="s">
        <v>21</v>
      </c>
      <c r="F18" s="8">
        <v>6.67</v>
      </c>
      <c r="G18" s="8">
        <f t="shared" si="0"/>
        <v>1.3340000000000001</v>
      </c>
      <c r="H18" s="9">
        <f t="shared" si="1"/>
        <v>8.0039999999999996</v>
      </c>
      <c r="I18" s="8">
        <v>8.33</v>
      </c>
      <c r="J18" s="8">
        <f t="shared" si="2"/>
        <v>1.6660000000000001</v>
      </c>
      <c r="K18" s="9">
        <f t="shared" si="3"/>
        <v>9.9960000000000004</v>
      </c>
      <c r="L18" s="8">
        <v>11.67</v>
      </c>
      <c r="M18" s="8">
        <f t="shared" si="4"/>
        <v>2.3340000000000001</v>
      </c>
      <c r="N18" s="9">
        <f t="shared" si="5"/>
        <v>14.004</v>
      </c>
      <c r="O18" s="8">
        <v>14.17</v>
      </c>
      <c r="P18" s="8">
        <f t="shared" si="6"/>
        <v>2.8340000000000001</v>
      </c>
      <c r="Q18" s="9">
        <f t="shared" si="7"/>
        <v>17.004000000000001</v>
      </c>
      <c r="R18" s="8">
        <v>17.5</v>
      </c>
      <c r="S18" s="8">
        <f t="shared" si="8"/>
        <v>3.5</v>
      </c>
      <c r="T18" s="9">
        <f t="shared" si="9"/>
        <v>21</v>
      </c>
      <c r="U18" s="8">
        <v>20.83</v>
      </c>
      <c r="V18" s="8">
        <f t="shared" ref="V18:V19" si="16">U18*0.2</f>
        <v>4.1659999999999995</v>
      </c>
      <c r="W18" s="9">
        <f t="shared" ref="W18:W19" si="17">U18+V18</f>
        <v>24.995999999999999</v>
      </c>
      <c r="X18" s="8">
        <v>25</v>
      </c>
      <c r="Y18" s="8">
        <f t="shared" ref="Y18:Y19" si="18">X18*0.2</f>
        <v>5</v>
      </c>
      <c r="Z18" s="9">
        <f t="shared" ref="Z18:Z19" si="19">X18+Y18</f>
        <v>30</v>
      </c>
      <c r="AA18" s="8">
        <v>30</v>
      </c>
      <c r="AB18" s="8">
        <f t="shared" ref="AB18:AB19" si="20">AA18*0.2</f>
        <v>6</v>
      </c>
      <c r="AC18" s="9">
        <f t="shared" ref="AC18:AC19" si="21">AA18+AB18</f>
        <v>36</v>
      </c>
    </row>
    <row r="19" spans="2:29" hidden="1" x14ac:dyDescent="0.35">
      <c r="B19" s="5"/>
      <c r="C19" s="6" t="s">
        <v>30</v>
      </c>
      <c r="D19" s="7" t="s">
        <v>20</v>
      </c>
      <c r="E19" s="7" t="s">
        <v>21</v>
      </c>
      <c r="F19" s="8">
        <v>5.83</v>
      </c>
      <c r="G19" s="8">
        <f t="shared" si="0"/>
        <v>1.1660000000000001</v>
      </c>
      <c r="H19" s="9">
        <f t="shared" si="1"/>
        <v>6.9960000000000004</v>
      </c>
      <c r="I19" s="8">
        <v>8.33</v>
      </c>
      <c r="J19" s="8">
        <f t="shared" si="2"/>
        <v>1.6660000000000001</v>
      </c>
      <c r="K19" s="9">
        <f t="shared" si="3"/>
        <v>9.9960000000000004</v>
      </c>
      <c r="L19" s="8">
        <v>10.83</v>
      </c>
      <c r="M19" s="8">
        <f t="shared" si="4"/>
        <v>2.1659999999999999</v>
      </c>
      <c r="N19" s="9">
        <f t="shared" si="5"/>
        <v>12.996</v>
      </c>
      <c r="O19" s="8">
        <v>14.17</v>
      </c>
      <c r="P19" s="8">
        <f t="shared" si="6"/>
        <v>2.8340000000000001</v>
      </c>
      <c r="Q19" s="9">
        <f t="shared" si="7"/>
        <v>17.004000000000001</v>
      </c>
      <c r="R19" s="8">
        <v>17.5</v>
      </c>
      <c r="S19" s="8">
        <f t="shared" si="8"/>
        <v>3.5</v>
      </c>
      <c r="T19" s="9">
        <f t="shared" si="9"/>
        <v>21</v>
      </c>
      <c r="U19" s="8">
        <v>20.83</v>
      </c>
      <c r="V19" s="8">
        <f t="shared" si="16"/>
        <v>4.1659999999999995</v>
      </c>
      <c r="W19" s="9">
        <f t="shared" si="17"/>
        <v>24.995999999999999</v>
      </c>
      <c r="X19" s="8">
        <v>25</v>
      </c>
      <c r="Y19" s="8">
        <f t="shared" si="18"/>
        <v>5</v>
      </c>
      <c r="Z19" s="9">
        <f t="shared" si="19"/>
        <v>30</v>
      </c>
      <c r="AA19" s="8">
        <v>30</v>
      </c>
      <c r="AB19" s="8">
        <f t="shared" si="20"/>
        <v>6</v>
      </c>
      <c r="AC19" s="9">
        <f t="shared" si="21"/>
        <v>36</v>
      </c>
    </row>
    <row r="20" spans="2:29" hidden="1" x14ac:dyDescent="0.35">
      <c r="B20" s="5">
        <v>2</v>
      </c>
      <c r="C20" s="46" t="s">
        <v>31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</row>
    <row r="21" spans="2:29" hidden="1" x14ac:dyDescent="0.35">
      <c r="B21" s="5"/>
      <c r="C21" s="6" t="s">
        <v>32</v>
      </c>
      <c r="D21" s="7" t="s">
        <v>20</v>
      </c>
      <c r="E21" s="7" t="s">
        <v>21</v>
      </c>
      <c r="F21" s="8">
        <v>5.83</v>
      </c>
      <c r="G21" s="8">
        <f t="shared" si="0"/>
        <v>1.1660000000000001</v>
      </c>
      <c r="H21" s="9">
        <f t="shared" si="1"/>
        <v>6.9960000000000004</v>
      </c>
      <c r="I21" s="8">
        <v>12.5</v>
      </c>
      <c r="J21" s="8">
        <f t="shared" si="2"/>
        <v>2.5</v>
      </c>
      <c r="K21" s="9">
        <f t="shared" si="3"/>
        <v>15</v>
      </c>
      <c r="L21" s="8">
        <v>16.670000000000002</v>
      </c>
      <c r="M21" s="8">
        <f t="shared" si="4"/>
        <v>3.3340000000000005</v>
      </c>
      <c r="N21" s="9">
        <f t="shared" si="5"/>
        <v>20.004000000000001</v>
      </c>
      <c r="O21" s="8">
        <v>20.83</v>
      </c>
      <c r="P21" s="8">
        <f t="shared" si="6"/>
        <v>4.1659999999999995</v>
      </c>
      <c r="Q21" s="9">
        <f t="shared" si="7"/>
        <v>24.995999999999999</v>
      </c>
      <c r="R21" s="8">
        <v>25</v>
      </c>
      <c r="S21" s="8">
        <f t="shared" si="8"/>
        <v>5</v>
      </c>
      <c r="T21" s="9">
        <f t="shared" si="9"/>
        <v>30</v>
      </c>
      <c r="U21" s="8">
        <v>35</v>
      </c>
      <c r="V21" s="8">
        <f t="shared" si="10"/>
        <v>7</v>
      </c>
      <c r="W21" s="9">
        <f t="shared" si="11"/>
        <v>42</v>
      </c>
      <c r="X21" s="8"/>
      <c r="Y21" s="8"/>
      <c r="Z21" s="9"/>
      <c r="AA21" s="8"/>
      <c r="AB21" s="8"/>
      <c r="AC21" s="9"/>
    </row>
    <row r="22" spans="2:29" hidden="1" x14ac:dyDescent="0.35">
      <c r="B22" s="5"/>
      <c r="C22" s="6" t="s">
        <v>33</v>
      </c>
      <c r="D22" s="7" t="s">
        <v>20</v>
      </c>
      <c r="E22" s="7" t="s">
        <v>21</v>
      </c>
      <c r="F22" s="8">
        <v>5.83</v>
      </c>
      <c r="G22" s="8">
        <f t="shared" si="0"/>
        <v>1.1660000000000001</v>
      </c>
      <c r="H22" s="9">
        <f t="shared" si="1"/>
        <v>6.9960000000000004</v>
      </c>
      <c r="I22" s="8">
        <v>12.5</v>
      </c>
      <c r="J22" s="8">
        <f t="shared" si="2"/>
        <v>2.5</v>
      </c>
      <c r="K22" s="9">
        <f t="shared" si="3"/>
        <v>15</v>
      </c>
      <c r="L22" s="8">
        <v>16.670000000000002</v>
      </c>
      <c r="M22" s="8">
        <f t="shared" si="4"/>
        <v>3.3340000000000005</v>
      </c>
      <c r="N22" s="9">
        <f t="shared" si="5"/>
        <v>20.004000000000001</v>
      </c>
      <c r="O22" s="8">
        <v>20.83</v>
      </c>
      <c r="P22" s="8">
        <f t="shared" si="6"/>
        <v>4.1659999999999995</v>
      </c>
      <c r="Q22" s="9">
        <f t="shared" si="7"/>
        <v>24.995999999999999</v>
      </c>
      <c r="R22" s="8">
        <v>25</v>
      </c>
      <c r="S22" s="8">
        <f t="shared" si="8"/>
        <v>5</v>
      </c>
      <c r="T22" s="9">
        <f t="shared" si="9"/>
        <v>30</v>
      </c>
      <c r="U22" s="8">
        <v>33.33</v>
      </c>
      <c r="V22" s="8">
        <f t="shared" si="10"/>
        <v>6.6660000000000004</v>
      </c>
      <c r="W22" s="9">
        <f t="shared" si="11"/>
        <v>39.995999999999995</v>
      </c>
      <c r="X22" s="8"/>
      <c r="Y22" s="8"/>
      <c r="Z22" s="9"/>
      <c r="AA22" s="8"/>
      <c r="AB22" s="8"/>
      <c r="AC22" s="9"/>
    </row>
    <row r="23" spans="2:29" hidden="1" x14ac:dyDescent="0.35">
      <c r="B23" s="5"/>
      <c r="C23" s="6" t="s">
        <v>34</v>
      </c>
      <c r="D23" s="7" t="s">
        <v>20</v>
      </c>
      <c r="E23" s="7" t="s">
        <v>21</v>
      </c>
      <c r="F23" s="8">
        <v>5.83</v>
      </c>
      <c r="G23" s="8">
        <f t="shared" si="0"/>
        <v>1.1660000000000001</v>
      </c>
      <c r="H23" s="9">
        <f t="shared" si="1"/>
        <v>6.9960000000000004</v>
      </c>
      <c r="I23" s="8">
        <v>12.5</v>
      </c>
      <c r="J23" s="8">
        <f t="shared" si="2"/>
        <v>2.5</v>
      </c>
      <c r="K23" s="9">
        <f t="shared" si="3"/>
        <v>15</v>
      </c>
      <c r="L23" s="8">
        <v>20.83</v>
      </c>
      <c r="M23" s="8">
        <f>L23*0.2</f>
        <v>4.1659999999999995</v>
      </c>
      <c r="N23" s="9">
        <f t="shared" si="5"/>
        <v>24.995999999999999</v>
      </c>
      <c r="O23" s="8">
        <v>29.17</v>
      </c>
      <c r="P23" s="8">
        <f t="shared" si="6"/>
        <v>5.8340000000000005</v>
      </c>
      <c r="Q23" s="9">
        <f t="shared" si="7"/>
        <v>35.004000000000005</v>
      </c>
      <c r="R23" s="8">
        <v>41.67</v>
      </c>
      <c r="S23" s="8">
        <f t="shared" si="8"/>
        <v>8.3340000000000014</v>
      </c>
      <c r="T23" s="9">
        <f t="shared" si="9"/>
        <v>50.004000000000005</v>
      </c>
      <c r="U23" s="8">
        <v>54.17</v>
      </c>
      <c r="V23" s="8">
        <f t="shared" si="10"/>
        <v>10.834000000000001</v>
      </c>
      <c r="W23" s="9">
        <f t="shared" si="11"/>
        <v>65.004000000000005</v>
      </c>
      <c r="X23" s="8"/>
      <c r="Y23" s="8"/>
      <c r="Z23" s="9"/>
      <c r="AA23" s="8"/>
      <c r="AB23" s="8"/>
      <c r="AC23" s="9"/>
    </row>
    <row r="24" spans="2:29" hidden="1" x14ac:dyDescent="0.35">
      <c r="B24" s="5"/>
      <c r="C24" s="6" t="s">
        <v>35</v>
      </c>
      <c r="D24" s="7" t="s">
        <v>20</v>
      </c>
      <c r="E24" s="7" t="s">
        <v>21</v>
      </c>
      <c r="F24" s="8">
        <v>5.83</v>
      </c>
      <c r="G24" s="8">
        <f t="shared" si="0"/>
        <v>1.1660000000000001</v>
      </c>
      <c r="H24" s="9">
        <f t="shared" si="1"/>
        <v>6.9960000000000004</v>
      </c>
      <c r="I24" s="8">
        <v>8.33</v>
      </c>
      <c r="J24" s="8">
        <f t="shared" si="2"/>
        <v>1.6660000000000001</v>
      </c>
      <c r="K24" s="9">
        <f t="shared" si="3"/>
        <v>9.9960000000000004</v>
      </c>
      <c r="L24" s="8">
        <v>13.33</v>
      </c>
      <c r="M24" s="8">
        <f t="shared" si="4"/>
        <v>2.6660000000000004</v>
      </c>
      <c r="N24" s="9">
        <f t="shared" si="5"/>
        <v>15.996</v>
      </c>
      <c r="O24" s="8">
        <v>20.83</v>
      </c>
      <c r="P24" s="8">
        <f t="shared" si="6"/>
        <v>4.1659999999999995</v>
      </c>
      <c r="Q24" s="9">
        <f t="shared" si="7"/>
        <v>24.995999999999999</v>
      </c>
      <c r="R24" s="8">
        <v>33.33</v>
      </c>
      <c r="S24" s="8">
        <f t="shared" si="8"/>
        <v>6.6660000000000004</v>
      </c>
      <c r="T24" s="9">
        <f t="shared" si="9"/>
        <v>39.995999999999995</v>
      </c>
      <c r="U24" s="8">
        <v>45.83</v>
      </c>
      <c r="V24" s="8">
        <f t="shared" si="10"/>
        <v>9.1660000000000004</v>
      </c>
      <c r="W24" s="9">
        <f t="shared" si="11"/>
        <v>54.995999999999995</v>
      </c>
      <c r="X24" s="8"/>
      <c r="Y24" s="8"/>
      <c r="Z24" s="9"/>
      <c r="AA24" s="8"/>
      <c r="AB24" s="8"/>
      <c r="AC24" s="9"/>
    </row>
    <row r="25" spans="2:29" hidden="1" x14ac:dyDescent="0.35">
      <c r="B25" s="5"/>
      <c r="C25" s="6" t="s">
        <v>36</v>
      </c>
      <c r="D25" s="7" t="s">
        <v>20</v>
      </c>
      <c r="E25" s="7" t="s">
        <v>21</v>
      </c>
      <c r="F25" s="8">
        <v>5.83</v>
      </c>
      <c r="G25" s="8">
        <f t="shared" si="0"/>
        <v>1.1660000000000001</v>
      </c>
      <c r="H25" s="9">
        <f t="shared" si="1"/>
        <v>6.9960000000000004</v>
      </c>
      <c r="I25" s="8">
        <v>9.17</v>
      </c>
      <c r="J25" s="8">
        <f t="shared" si="2"/>
        <v>1.8340000000000001</v>
      </c>
      <c r="K25" s="9">
        <f t="shared" si="3"/>
        <v>11.004</v>
      </c>
      <c r="L25" s="8">
        <v>13.33</v>
      </c>
      <c r="M25" s="8">
        <f t="shared" si="4"/>
        <v>2.6660000000000004</v>
      </c>
      <c r="N25" s="9">
        <f t="shared" si="5"/>
        <v>15.996</v>
      </c>
      <c r="O25" s="8">
        <v>25</v>
      </c>
      <c r="P25" s="8">
        <f t="shared" si="6"/>
        <v>5</v>
      </c>
      <c r="Q25" s="9">
        <f t="shared" si="7"/>
        <v>30</v>
      </c>
      <c r="R25" s="8">
        <v>33.33</v>
      </c>
      <c r="S25" s="8">
        <f t="shared" si="8"/>
        <v>6.6660000000000004</v>
      </c>
      <c r="T25" s="9">
        <f t="shared" si="9"/>
        <v>39.995999999999995</v>
      </c>
      <c r="U25" s="8">
        <v>45.83</v>
      </c>
      <c r="V25" s="8">
        <f t="shared" si="10"/>
        <v>9.1660000000000004</v>
      </c>
      <c r="W25" s="9">
        <f t="shared" si="11"/>
        <v>54.995999999999995</v>
      </c>
      <c r="X25" s="8"/>
      <c r="Y25" s="8"/>
      <c r="Z25" s="9"/>
      <c r="AA25" s="8"/>
      <c r="AB25" s="8"/>
      <c r="AC25" s="9"/>
    </row>
    <row r="26" spans="2:29" hidden="1" x14ac:dyDescent="0.35">
      <c r="B26" s="5"/>
      <c r="C26" s="11" t="s">
        <v>37</v>
      </c>
      <c r="D26" s="7" t="s">
        <v>20</v>
      </c>
      <c r="E26" s="7" t="s">
        <v>21</v>
      </c>
      <c r="F26" s="8">
        <v>5.83</v>
      </c>
      <c r="G26" s="8">
        <f t="shared" si="0"/>
        <v>1.1660000000000001</v>
      </c>
      <c r="H26" s="9">
        <f t="shared" si="1"/>
        <v>6.9960000000000004</v>
      </c>
      <c r="I26" s="8">
        <v>7.5</v>
      </c>
      <c r="J26" s="8">
        <f t="shared" si="2"/>
        <v>1.5</v>
      </c>
      <c r="K26" s="9">
        <f t="shared" si="3"/>
        <v>9</v>
      </c>
      <c r="L26" s="8">
        <v>16.670000000000002</v>
      </c>
      <c r="M26" s="8">
        <f t="shared" si="4"/>
        <v>3.3340000000000005</v>
      </c>
      <c r="N26" s="9">
        <f t="shared" si="5"/>
        <v>20.004000000000001</v>
      </c>
      <c r="O26" s="8">
        <v>29.17</v>
      </c>
      <c r="P26" s="8">
        <f t="shared" si="6"/>
        <v>5.8340000000000005</v>
      </c>
      <c r="Q26" s="9">
        <f t="shared" si="7"/>
        <v>35.004000000000005</v>
      </c>
      <c r="R26" s="8">
        <v>50</v>
      </c>
      <c r="S26" s="8">
        <f t="shared" si="8"/>
        <v>10</v>
      </c>
      <c r="T26" s="9">
        <f t="shared" si="9"/>
        <v>60</v>
      </c>
      <c r="U26" s="8"/>
      <c r="V26" s="8"/>
      <c r="W26" s="9"/>
      <c r="X26" s="8"/>
      <c r="Y26" s="8"/>
      <c r="Z26" s="9"/>
      <c r="AA26" s="8"/>
      <c r="AB26" s="8"/>
      <c r="AC26" s="9"/>
    </row>
    <row r="27" spans="2:29" hidden="1" x14ac:dyDescent="0.35">
      <c r="B27" s="5"/>
      <c r="C27" s="11" t="s">
        <v>38</v>
      </c>
      <c r="D27" s="7" t="s">
        <v>20</v>
      </c>
      <c r="E27" s="7" t="s">
        <v>21</v>
      </c>
      <c r="F27" s="8">
        <v>5.83</v>
      </c>
      <c r="G27" s="8">
        <f t="shared" si="0"/>
        <v>1.1660000000000001</v>
      </c>
      <c r="H27" s="9">
        <f t="shared" si="1"/>
        <v>6.9960000000000004</v>
      </c>
      <c r="I27" s="8">
        <v>7.5</v>
      </c>
      <c r="J27" s="8">
        <f t="shared" si="2"/>
        <v>1.5</v>
      </c>
      <c r="K27" s="9">
        <f t="shared" si="3"/>
        <v>9</v>
      </c>
      <c r="L27" s="8">
        <v>20.83</v>
      </c>
      <c r="M27" s="8">
        <f t="shared" si="4"/>
        <v>4.1659999999999995</v>
      </c>
      <c r="N27" s="9">
        <f t="shared" si="5"/>
        <v>24.995999999999999</v>
      </c>
      <c r="O27" s="8"/>
      <c r="P27" s="8"/>
      <c r="Q27" s="9"/>
      <c r="R27" s="8"/>
      <c r="S27" s="8"/>
      <c r="T27" s="9"/>
      <c r="U27" s="8"/>
      <c r="V27" s="8"/>
      <c r="W27" s="9"/>
      <c r="X27" s="8"/>
      <c r="Y27" s="8"/>
      <c r="Z27" s="9"/>
      <c r="AA27" s="8"/>
      <c r="AB27" s="8"/>
      <c r="AC27" s="9"/>
    </row>
    <row r="28" spans="2:29" hidden="1" x14ac:dyDescent="0.35">
      <c r="B28" s="5">
        <v>3</v>
      </c>
      <c r="C28" s="46" t="s">
        <v>39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</row>
    <row r="29" spans="2:29" hidden="1" x14ac:dyDescent="0.35">
      <c r="B29" s="5"/>
      <c r="C29" s="6" t="s">
        <v>40</v>
      </c>
      <c r="D29" s="7" t="s">
        <v>20</v>
      </c>
      <c r="E29" s="7" t="s">
        <v>21</v>
      </c>
      <c r="F29" s="8">
        <v>5.83</v>
      </c>
      <c r="G29" s="8">
        <f t="shared" si="0"/>
        <v>1.1660000000000001</v>
      </c>
      <c r="H29" s="9">
        <f t="shared" si="1"/>
        <v>6.9960000000000004</v>
      </c>
      <c r="I29" s="8">
        <v>7.5</v>
      </c>
      <c r="J29" s="8">
        <f t="shared" si="2"/>
        <v>1.5</v>
      </c>
      <c r="K29" s="9">
        <f t="shared" si="3"/>
        <v>9</v>
      </c>
      <c r="L29" s="8">
        <v>10</v>
      </c>
      <c r="M29" s="8">
        <f t="shared" si="4"/>
        <v>2</v>
      </c>
      <c r="N29" s="9">
        <f t="shared" si="5"/>
        <v>12</v>
      </c>
      <c r="O29" s="8">
        <v>12.5</v>
      </c>
      <c r="P29" s="8">
        <f t="shared" si="6"/>
        <v>2.5</v>
      </c>
      <c r="Q29" s="9">
        <f t="shared" si="7"/>
        <v>15</v>
      </c>
      <c r="R29" s="8">
        <v>16.670000000000002</v>
      </c>
      <c r="S29" s="8">
        <f t="shared" si="8"/>
        <v>3.3340000000000005</v>
      </c>
      <c r="T29" s="9">
        <f t="shared" si="9"/>
        <v>20.004000000000001</v>
      </c>
      <c r="U29" s="8">
        <v>21.67</v>
      </c>
      <c r="V29" s="8">
        <f t="shared" si="10"/>
        <v>4.3340000000000005</v>
      </c>
      <c r="W29" s="9">
        <f t="shared" si="11"/>
        <v>26.004000000000001</v>
      </c>
      <c r="X29" s="8">
        <v>29.17</v>
      </c>
      <c r="Y29" s="8">
        <f t="shared" si="12"/>
        <v>5.8340000000000005</v>
      </c>
      <c r="Z29" s="9">
        <f t="shared" si="13"/>
        <v>35.004000000000005</v>
      </c>
      <c r="AA29" s="8"/>
      <c r="AB29" s="8"/>
      <c r="AC29" s="9"/>
    </row>
    <row r="30" spans="2:29" hidden="1" x14ac:dyDescent="0.35">
      <c r="B30" s="5"/>
      <c r="C30" s="6" t="s">
        <v>41</v>
      </c>
      <c r="D30" s="7" t="s">
        <v>20</v>
      </c>
      <c r="E30" s="7" t="s">
        <v>21</v>
      </c>
      <c r="F30" s="8">
        <v>5.83</v>
      </c>
      <c r="G30" s="8">
        <f t="shared" si="0"/>
        <v>1.1660000000000001</v>
      </c>
      <c r="H30" s="9">
        <f t="shared" si="1"/>
        <v>6.9960000000000004</v>
      </c>
      <c r="I30" s="8">
        <v>10</v>
      </c>
      <c r="J30" s="8">
        <f t="shared" si="2"/>
        <v>2</v>
      </c>
      <c r="K30" s="9">
        <f t="shared" si="3"/>
        <v>12</v>
      </c>
      <c r="L30" s="8">
        <v>11.67</v>
      </c>
      <c r="M30" s="8">
        <f t="shared" si="4"/>
        <v>2.3340000000000001</v>
      </c>
      <c r="N30" s="9">
        <f t="shared" si="5"/>
        <v>14.004</v>
      </c>
      <c r="O30" s="8">
        <v>16.670000000000002</v>
      </c>
      <c r="P30" s="8">
        <f t="shared" si="6"/>
        <v>3.3340000000000005</v>
      </c>
      <c r="Q30" s="9">
        <f t="shared" si="7"/>
        <v>20.004000000000001</v>
      </c>
      <c r="R30" s="8">
        <v>29.17</v>
      </c>
      <c r="S30" s="8">
        <f t="shared" si="8"/>
        <v>5.8340000000000005</v>
      </c>
      <c r="T30" s="9">
        <f t="shared" si="9"/>
        <v>35.004000000000005</v>
      </c>
      <c r="U30" s="8">
        <v>45.83</v>
      </c>
      <c r="V30" s="8">
        <f t="shared" si="10"/>
        <v>9.1660000000000004</v>
      </c>
      <c r="W30" s="9">
        <f t="shared" si="11"/>
        <v>54.995999999999995</v>
      </c>
      <c r="X30" s="8">
        <v>56.67</v>
      </c>
      <c r="Y30" s="8">
        <f t="shared" si="12"/>
        <v>11.334000000000001</v>
      </c>
      <c r="Z30" s="9">
        <f t="shared" si="13"/>
        <v>68.004000000000005</v>
      </c>
      <c r="AA30" s="8"/>
      <c r="AB30" s="8"/>
      <c r="AC30" s="9"/>
    </row>
    <row r="31" spans="2:29" ht="28.5" hidden="1" x14ac:dyDescent="0.35">
      <c r="B31" s="5"/>
      <c r="C31" s="6" t="s">
        <v>42</v>
      </c>
      <c r="D31" s="7" t="s">
        <v>20</v>
      </c>
      <c r="E31" s="7" t="s">
        <v>21</v>
      </c>
      <c r="F31" s="8">
        <v>8.33</v>
      </c>
      <c r="G31" s="8">
        <f t="shared" si="0"/>
        <v>1.6660000000000001</v>
      </c>
      <c r="H31" s="9">
        <f t="shared" si="1"/>
        <v>9.9960000000000004</v>
      </c>
      <c r="I31" s="8">
        <v>12.5</v>
      </c>
      <c r="J31" s="8">
        <f t="shared" si="2"/>
        <v>2.5</v>
      </c>
      <c r="K31" s="9">
        <f t="shared" si="3"/>
        <v>15</v>
      </c>
      <c r="L31" s="8">
        <v>15</v>
      </c>
      <c r="M31" s="8">
        <f t="shared" si="4"/>
        <v>3</v>
      </c>
      <c r="N31" s="9">
        <f t="shared" si="5"/>
        <v>18</v>
      </c>
      <c r="O31" s="8">
        <v>18.329999999999998</v>
      </c>
      <c r="P31" s="8">
        <f t="shared" si="6"/>
        <v>3.6659999999999999</v>
      </c>
      <c r="Q31" s="9">
        <f t="shared" si="7"/>
        <v>21.995999999999999</v>
      </c>
      <c r="R31" s="8">
        <v>29.17</v>
      </c>
      <c r="S31" s="8">
        <f t="shared" si="8"/>
        <v>5.8340000000000005</v>
      </c>
      <c r="T31" s="9">
        <f t="shared" si="9"/>
        <v>35.004000000000005</v>
      </c>
      <c r="U31" s="8">
        <v>40</v>
      </c>
      <c r="V31" s="8">
        <f t="shared" si="10"/>
        <v>8</v>
      </c>
      <c r="W31" s="9">
        <f t="shared" si="11"/>
        <v>48</v>
      </c>
      <c r="X31" s="8"/>
      <c r="Y31" s="8"/>
      <c r="Z31" s="9"/>
      <c r="AA31" s="8"/>
      <c r="AB31" s="8"/>
      <c r="AC31" s="9"/>
    </row>
    <row r="32" spans="2:29" hidden="1" x14ac:dyDescent="0.35">
      <c r="B32" s="5"/>
      <c r="C32" s="6" t="s">
        <v>43</v>
      </c>
      <c r="D32" s="7" t="s">
        <v>20</v>
      </c>
      <c r="E32" s="7" t="s">
        <v>21</v>
      </c>
      <c r="F32" s="8">
        <v>8.33</v>
      </c>
      <c r="G32" s="8">
        <f t="shared" si="0"/>
        <v>1.6660000000000001</v>
      </c>
      <c r="H32" s="9">
        <f t="shared" si="1"/>
        <v>9.9960000000000004</v>
      </c>
      <c r="I32" s="8">
        <v>10.83</v>
      </c>
      <c r="J32" s="8">
        <f t="shared" si="2"/>
        <v>2.1659999999999999</v>
      </c>
      <c r="K32" s="9">
        <f t="shared" si="3"/>
        <v>12.996</v>
      </c>
      <c r="L32" s="8">
        <v>15</v>
      </c>
      <c r="M32" s="8">
        <f t="shared" si="4"/>
        <v>3</v>
      </c>
      <c r="N32" s="9">
        <f t="shared" si="5"/>
        <v>18</v>
      </c>
      <c r="O32" s="8">
        <v>20.83</v>
      </c>
      <c r="P32" s="8">
        <f t="shared" si="6"/>
        <v>4.1659999999999995</v>
      </c>
      <c r="Q32" s="9">
        <f t="shared" si="7"/>
        <v>24.995999999999999</v>
      </c>
      <c r="R32" s="8">
        <v>25</v>
      </c>
      <c r="S32" s="8">
        <f t="shared" si="8"/>
        <v>5</v>
      </c>
      <c r="T32" s="9">
        <f t="shared" si="9"/>
        <v>30</v>
      </c>
      <c r="U32" s="8">
        <v>35</v>
      </c>
      <c r="V32" s="8">
        <f t="shared" si="10"/>
        <v>7</v>
      </c>
      <c r="W32" s="9">
        <f t="shared" si="11"/>
        <v>42</v>
      </c>
      <c r="X32" s="8">
        <v>41.67</v>
      </c>
      <c r="Y32" s="8">
        <f t="shared" si="12"/>
        <v>8.3340000000000014</v>
      </c>
      <c r="Z32" s="9">
        <f t="shared" si="13"/>
        <v>50.004000000000005</v>
      </c>
      <c r="AA32" s="8"/>
      <c r="AB32" s="8"/>
      <c r="AC32" s="9"/>
    </row>
    <row r="33" spans="2:29" hidden="1" x14ac:dyDescent="0.35">
      <c r="B33" s="5"/>
      <c r="C33" s="6" t="s">
        <v>44</v>
      </c>
      <c r="D33" s="7" t="s">
        <v>20</v>
      </c>
      <c r="E33" s="7" t="s">
        <v>21</v>
      </c>
      <c r="F33" s="8">
        <v>7.5</v>
      </c>
      <c r="G33" s="8">
        <f t="shared" si="0"/>
        <v>1.5</v>
      </c>
      <c r="H33" s="9">
        <f t="shared" si="1"/>
        <v>9</v>
      </c>
      <c r="I33" s="8">
        <v>12.5</v>
      </c>
      <c r="J33" s="8">
        <f t="shared" si="2"/>
        <v>2.5</v>
      </c>
      <c r="K33" s="9">
        <f t="shared" si="3"/>
        <v>15</v>
      </c>
      <c r="L33" s="8">
        <v>25</v>
      </c>
      <c r="M33" s="8">
        <f t="shared" si="4"/>
        <v>5</v>
      </c>
      <c r="N33" s="9">
        <f t="shared" si="5"/>
        <v>30</v>
      </c>
      <c r="O33" s="8"/>
      <c r="P33" s="8"/>
      <c r="Q33" s="9"/>
      <c r="R33" s="8"/>
      <c r="S33" s="8"/>
      <c r="T33" s="9"/>
      <c r="U33" s="8"/>
      <c r="V33" s="8"/>
      <c r="W33" s="9"/>
      <c r="X33" s="8"/>
      <c r="Y33" s="8"/>
      <c r="Z33" s="9"/>
      <c r="AA33" s="8"/>
      <c r="AB33" s="8"/>
      <c r="AC33" s="9"/>
    </row>
    <row r="34" spans="2:29" ht="28.5" hidden="1" x14ac:dyDescent="0.35">
      <c r="B34" s="5"/>
      <c r="C34" s="6" t="s">
        <v>45</v>
      </c>
      <c r="D34" s="7" t="s">
        <v>20</v>
      </c>
      <c r="E34" s="7" t="s">
        <v>21</v>
      </c>
      <c r="F34" s="8">
        <v>5.83</v>
      </c>
      <c r="G34" s="8">
        <f t="shared" si="0"/>
        <v>1.1660000000000001</v>
      </c>
      <c r="H34" s="9">
        <f t="shared" si="1"/>
        <v>6.9960000000000004</v>
      </c>
      <c r="I34" s="8">
        <v>7.5</v>
      </c>
      <c r="J34" s="8">
        <f t="shared" si="2"/>
        <v>1.5</v>
      </c>
      <c r="K34" s="9">
        <f t="shared" si="3"/>
        <v>9</v>
      </c>
      <c r="L34" s="8">
        <v>10</v>
      </c>
      <c r="M34" s="8">
        <f t="shared" si="4"/>
        <v>2</v>
      </c>
      <c r="N34" s="9">
        <f t="shared" si="5"/>
        <v>12</v>
      </c>
      <c r="O34" s="8">
        <v>15</v>
      </c>
      <c r="P34" s="8">
        <f t="shared" si="6"/>
        <v>3</v>
      </c>
      <c r="Q34" s="9">
        <f t="shared" si="7"/>
        <v>18</v>
      </c>
      <c r="R34" s="8">
        <v>16.670000000000002</v>
      </c>
      <c r="S34" s="8">
        <f t="shared" si="8"/>
        <v>3.3340000000000005</v>
      </c>
      <c r="T34" s="9">
        <f t="shared" si="9"/>
        <v>20.004000000000001</v>
      </c>
      <c r="U34" s="8"/>
      <c r="V34" s="8"/>
      <c r="W34" s="9"/>
      <c r="X34" s="8"/>
      <c r="Y34" s="8"/>
      <c r="Z34" s="9"/>
      <c r="AA34" s="8"/>
      <c r="AB34" s="8"/>
      <c r="AC34" s="9"/>
    </row>
    <row r="35" spans="2:29" ht="28.5" hidden="1" x14ac:dyDescent="0.35">
      <c r="B35" s="5"/>
      <c r="C35" s="6" t="s">
        <v>46</v>
      </c>
      <c r="D35" s="7" t="s">
        <v>20</v>
      </c>
      <c r="E35" s="7" t="s">
        <v>21</v>
      </c>
      <c r="F35" s="8">
        <v>8.33</v>
      </c>
      <c r="G35" s="8">
        <f t="shared" si="0"/>
        <v>1.6660000000000001</v>
      </c>
      <c r="H35" s="9">
        <f t="shared" si="1"/>
        <v>9.9960000000000004</v>
      </c>
      <c r="I35" s="8">
        <v>12.5</v>
      </c>
      <c r="J35" s="8">
        <f t="shared" si="2"/>
        <v>2.5</v>
      </c>
      <c r="K35" s="9">
        <f t="shared" si="3"/>
        <v>15</v>
      </c>
      <c r="L35" s="8">
        <v>15</v>
      </c>
      <c r="M35" s="8">
        <f t="shared" si="4"/>
        <v>3</v>
      </c>
      <c r="N35" s="9">
        <f t="shared" si="5"/>
        <v>18</v>
      </c>
      <c r="O35" s="8">
        <v>18.329999999999998</v>
      </c>
      <c r="P35" s="8">
        <f t="shared" si="6"/>
        <v>3.6659999999999999</v>
      </c>
      <c r="Q35" s="9">
        <f t="shared" si="7"/>
        <v>21.995999999999999</v>
      </c>
      <c r="R35" s="8">
        <v>29.17</v>
      </c>
      <c r="S35" s="8">
        <f t="shared" si="8"/>
        <v>5.8340000000000005</v>
      </c>
      <c r="T35" s="9">
        <f t="shared" si="9"/>
        <v>35.004000000000005</v>
      </c>
      <c r="U35" s="8">
        <v>40</v>
      </c>
      <c r="V35" s="8">
        <f t="shared" si="10"/>
        <v>8</v>
      </c>
      <c r="W35" s="9">
        <f t="shared" si="11"/>
        <v>48</v>
      </c>
      <c r="X35" s="8"/>
      <c r="Y35" s="8"/>
      <c r="Z35" s="9"/>
      <c r="AA35" s="8"/>
      <c r="AB35" s="8"/>
      <c r="AC35" s="9"/>
    </row>
    <row r="36" spans="2:29" ht="28.5" hidden="1" x14ac:dyDescent="0.35">
      <c r="B36" s="5"/>
      <c r="C36" s="6" t="s">
        <v>47</v>
      </c>
      <c r="D36" s="7" t="s">
        <v>20</v>
      </c>
      <c r="E36" s="7" t="s">
        <v>21</v>
      </c>
      <c r="F36" s="8">
        <v>8.33</v>
      </c>
      <c r="G36" s="8">
        <f t="shared" si="0"/>
        <v>1.6660000000000001</v>
      </c>
      <c r="H36" s="9">
        <f t="shared" si="1"/>
        <v>9.9960000000000004</v>
      </c>
      <c r="I36" s="8">
        <v>10.83</v>
      </c>
      <c r="J36" s="8">
        <f t="shared" si="2"/>
        <v>2.1659999999999999</v>
      </c>
      <c r="K36" s="9">
        <f t="shared" si="3"/>
        <v>12.996</v>
      </c>
      <c r="L36" s="8">
        <v>13.33</v>
      </c>
      <c r="M36" s="8">
        <f t="shared" si="4"/>
        <v>2.6660000000000004</v>
      </c>
      <c r="N36" s="9">
        <f t="shared" si="5"/>
        <v>15.996</v>
      </c>
      <c r="O36" s="8">
        <v>16.670000000000002</v>
      </c>
      <c r="P36" s="8">
        <f t="shared" si="6"/>
        <v>3.3340000000000005</v>
      </c>
      <c r="Q36" s="9">
        <f t="shared" si="7"/>
        <v>20.004000000000001</v>
      </c>
      <c r="R36" s="8">
        <v>25</v>
      </c>
      <c r="S36" s="8">
        <f t="shared" si="8"/>
        <v>5</v>
      </c>
      <c r="T36" s="9">
        <f t="shared" si="9"/>
        <v>30</v>
      </c>
      <c r="U36" s="8">
        <v>31.67</v>
      </c>
      <c r="V36" s="8">
        <f t="shared" si="10"/>
        <v>6.3340000000000005</v>
      </c>
      <c r="W36" s="9">
        <f t="shared" si="11"/>
        <v>38.004000000000005</v>
      </c>
      <c r="X36" s="8">
        <v>35.83</v>
      </c>
      <c r="Y36" s="8">
        <f t="shared" si="12"/>
        <v>7.1660000000000004</v>
      </c>
      <c r="Z36" s="9">
        <f t="shared" si="13"/>
        <v>42.995999999999995</v>
      </c>
      <c r="AA36" s="8"/>
      <c r="AB36" s="8"/>
      <c r="AC36" s="9"/>
    </row>
    <row r="37" spans="2:29" ht="28.5" hidden="1" x14ac:dyDescent="0.35">
      <c r="B37" s="12"/>
      <c r="C37" s="6" t="s">
        <v>48</v>
      </c>
      <c r="D37" s="7" t="s">
        <v>20</v>
      </c>
      <c r="E37" s="7" t="s">
        <v>21</v>
      </c>
      <c r="F37" s="8">
        <v>8.33</v>
      </c>
      <c r="G37" s="8">
        <f t="shared" si="0"/>
        <v>1.6660000000000001</v>
      </c>
      <c r="H37" s="9">
        <f t="shared" si="1"/>
        <v>9.9960000000000004</v>
      </c>
      <c r="I37" s="8">
        <v>10.83</v>
      </c>
      <c r="J37" s="8">
        <f t="shared" si="2"/>
        <v>2.1659999999999999</v>
      </c>
      <c r="K37" s="9">
        <f t="shared" si="3"/>
        <v>12.996</v>
      </c>
      <c r="L37" s="8">
        <v>13.33</v>
      </c>
      <c r="M37" s="8">
        <f t="shared" si="4"/>
        <v>2.6660000000000004</v>
      </c>
      <c r="N37" s="9">
        <f t="shared" si="5"/>
        <v>15.996</v>
      </c>
      <c r="O37" s="8">
        <v>16.670000000000002</v>
      </c>
      <c r="P37" s="8">
        <f t="shared" si="6"/>
        <v>3.3340000000000005</v>
      </c>
      <c r="Q37" s="9">
        <f t="shared" si="7"/>
        <v>20.004000000000001</v>
      </c>
      <c r="R37" s="8">
        <v>25</v>
      </c>
      <c r="S37" s="8">
        <f t="shared" si="8"/>
        <v>5</v>
      </c>
      <c r="T37" s="9">
        <f t="shared" si="9"/>
        <v>30</v>
      </c>
      <c r="U37" s="8"/>
      <c r="V37" s="8"/>
      <c r="W37" s="9"/>
      <c r="X37" s="8"/>
      <c r="Y37" s="8"/>
      <c r="Z37" s="9"/>
      <c r="AA37" s="8"/>
      <c r="AB37" s="8"/>
      <c r="AC37" s="9"/>
    </row>
    <row r="38" spans="2:29" ht="28.5" hidden="1" x14ac:dyDescent="0.35">
      <c r="B38" s="12"/>
      <c r="C38" s="6" t="s">
        <v>49</v>
      </c>
      <c r="D38" s="7" t="s">
        <v>20</v>
      </c>
      <c r="E38" s="7" t="s">
        <v>21</v>
      </c>
      <c r="F38" s="8">
        <v>6.67</v>
      </c>
      <c r="G38" s="8">
        <f t="shared" si="0"/>
        <v>1.3340000000000001</v>
      </c>
      <c r="H38" s="9">
        <f t="shared" si="1"/>
        <v>8.0039999999999996</v>
      </c>
      <c r="I38" s="8">
        <v>8.33</v>
      </c>
      <c r="J38" s="8">
        <f t="shared" si="2"/>
        <v>1.6660000000000001</v>
      </c>
      <c r="K38" s="9">
        <f t="shared" si="3"/>
        <v>9.9960000000000004</v>
      </c>
      <c r="L38" s="8">
        <v>10</v>
      </c>
      <c r="M38" s="8">
        <f t="shared" si="4"/>
        <v>2</v>
      </c>
      <c r="N38" s="9">
        <f t="shared" si="5"/>
        <v>12</v>
      </c>
      <c r="O38" s="8">
        <v>15</v>
      </c>
      <c r="P38" s="8">
        <f t="shared" si="6"/>
        <v>3</v>
      </c>
      <c r="Q38" s="9">
        <f t="shared" si="7"/>
        <v>18</v>
      </c>
      <c r="R38" s="8">
        <v>16.670000000000002</v>
      </c>
      <c r="S38" s="8">
        <f t="shared" si="8"/>
        <v>3.3340000000000005</v>
      </c>
      <c r="T38" s="9">
        <f t="shared" si="9"/>
        <v>20.004000000000001</v>
      </c>
      <c r="U38" s="8"/>
      <c r="V38" s="8"/>
      <c r="W38" s="9"/>
      <c r="X38" s="8"/>
      <c r="Y38" s="8"/>
      <c r="Z38" s="9"/>
      <c r="AA38" s="8"/>
      <c r="AB38" s="8"/>
      <c r="AC38" s="9"/>
    </row>
    <row r="39" spans="2:29" ht="28.5" hidden="1" x14ac:dyDescent="0.35">
      <c r="B39" s="12"/>
      <c r="C39" s="6" t="s">
        <v>50</v>
      </c>
      <c r="D39" s="7" t="s">
        <v>20</v>
      </c>
      <c r="E39" s="7" t="s">
        <v>21</v>
      </c>
      <c r="F39" s="8">
        <v>6.67</v>
      </c>
      <c r="G39" s="8">
        <f t="shared" si="0"/>
        <v>1.3340000000000001</v>
      </c>
      <c r="H39" s="9">
        <f t="shared" si="1"/>
        <v>8.0039999999999996</v>
      </c>
      <c r="I39" s="8">
        <v>8.33</v>
      </c>
      <c r="J39" s="8">
        <f t="shared" si="2"/>
        <v>1.6660000000000001</v>
      </c>
      <c r="K39" s="9">
        <f t="shared" si="3"/>
        <v>9.9960000000000004</v>
      </c>
      <c r="L39" s="8">
        <v>10</v>
      </c>
      <c r="M39" s="8">
        <f t="shared" si="4"/>
        <v>2</v>
      </c>
      <c r="N39" s="9">
        <f t="shared" si="5"/>
        <v>12</v>
      </c>
      <c r="O39" s="8">
        <v>15</v>
      </c>
      <c r="P39" s="8">
        <f t="shared" si="6"/>
        <v>3</v>
      </c>
      <c r="Q39" s="9">
        <f t="shared" si="7"/>
        <v>18</v>
      </c>
      <c r="R39" s="8">
        <v>16.670000000000002</v>
      </c>
      <c r="S39" s="8">
        <f t="shared" si="8"/>
        <v>3.3340000000000005</v>
      </c>
      <c r="T39" s="9">
        <f t="shared" si="9"/>
        <v>20.004000000000001</v>
      </c>
      <c r="U39" s="8"/>
      <c r="V39" s="8"/>
      <c r="W39" s="9"/>
      <c r="X39" s="8"/>
      <c r="Y39" s="8"/>
      <c r="Z39" s="9"/>
      <c r="AA39" s="8"/>
      <c r="AB39" s="8"/>
      <c r="AC39" s="9"/>
    </row>
    <row r="40" spans="2:29" hidden="1" x14ac:dyDescent="0.35">
      <c r="B40" s="5"/>
      <c r="C40" s="6" t="s">
        <v>51</v>
      </c>
      <c r="D40" s="7" t="s">
        <v>20</v>
      </c>
      <c r="E40" s="7" t="s">
        <v>21</v>
      </c>
      <c r="F40" s="8">
        <v>6.25</v>
      </c>
      <c r="G40" s="8">
        <f t="shared" si="0"/>
        <v>1.25</v>
      </c>
      <c r="H40" s="9">
        <f t="shared" si="1"/>
        <v>7.5</v>
      </c>
      <c r="I40" s="8">
        <v>10.83</v>
      </c>
      <c r="J40" s="8">
        <f t="shared" si="2"/>
        <v>2.1659999999999999</v>
      </c>
      <c r="K40" s="9">
        <f t="shared" si="3"/>
        <v>12.996</v>
      </c>
      <c r="L40" s="8">
        <v>15</v>
      </c>
      <c r="M40" s="8">
        <f t="shared" si="4"/>
        <v>3</v>
      </c>
      <c r="N40" s="9">
        <f t="shared" si="5"/>
        <v>18</v>
      </c>
      <c r="O40" s="8">
        <v>18.329999999999998</v>
      </c>
      <c r="P40" s="8">
        <f t="shared" si="6"/>
        <v>3.6659999999999999</v>
      </c>
      <c r="Q40" s="9">
        <f t="shared" si="7"/>
        <v>21.995999999999999</v>
      </c>
      <c r="R40" s="8">
        <v>21.67</v>
      </c>
      <c r="S40" s="8">
        <f t="shared" si="8"/>
        <v>4.3340000000000005</v>
      </c>
      <c r="T40" s="9">
        <f t="shared" si="9"/>
        <v>26.004000000000001</v>
      </c>
      <c r="U40" s="8">
        <v>25</v>
      </c>
      <c r="V40" s="8">
        <f t="shared" ref="V40" si="22">U40*0.2</f>
        <v>5</v>
      </c>
      <c r="W40" s="9">
        <f t="shared" ref="W40" si="23">U40+V40</f>
        <v>30</v>
      </c>
      <c r="X40" s="8"/>
      <c r="Y40" s="8"/>
      <c r="Z40" s="9"/>
      <c r="AA40" s="8"/>
      <c r="AB40" s="8"/>
      <c r="AC40" s="9"/>
    </row>
    <row r="41" spans="2:29" hidden="1" x14ac:dyDescent="0.35">
      <c r="B41" s="5">
        <v>4</v>
      </c>
      <c r="C41" s="46" t="s">
        <v>52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8"/>
    </row>
    <row r="42" spans="2:29" hidden="1" x14ac:dyDescent="0.35">
      <c r="B42" s="5"/>
      <c r="C42" s="6" t="s">
        <v>53</v>
      </c>
      <c r="D42" s="7" t="s">
        <v>20</v>
      </c>
      <c r="E42" s="7" t="s">
        <v>21</v>
      </c>
      <c r="F42" s="8">
        <v>8.33</v>
      </c>
      <c r="G42" s="8">
        <f t="shared" si="0"/>
        <v>1.6660000000000001</v>
      </c>
      <c r="H42" s="9">
        <f t="shared" si="1"/>
        <v>9.9960000000000004</v>
      </c>
      <c r="I42" s="8">
        <v>12.5</v>
      </c>
      <c r="J42" s="8">
        <f t="shared" si="2"/>
        <v>2.5</v>
      </c>
      <c r="K42" s="9">
        <f t="shared" si="3"/>
        <v>15</v>
      </c>
      <c r="L42" s="8">
        <v>16.670000000000002</v>
      </c>
      <c r="M42" s="8">
        <f t="shared" si="4"/>
        <v>3.3340000000000005</v>
      </c>
      <c r="N42" s="9">
        <f t="shared" si="5"/>
        <v>20.004000000000001</v>
      </c>
      <c r="O42" s="8">
        <v>25</v>
      </c>
      <c r="P42" s="8">
        <f t="shared" si="6"/>
        <v>5</v>
      </c>
      <c r="Q42" s="9">
        <f t="shared" si="7"/>
        <v>30</v>
      </c>
      <c r="R42" s="8">
        <v>33.33</v>
      </c>
      <c r="S42" s="8">
        <f t="shared" si="8"/>
        <v>6.6660000000000004</v>
      </c>
      <c r="T42" s="9">
        <f t="shared" si="9"/>
        <v>39.995999999999995</v>
      </c>
      <c r="U42" s="8">
        <v>45.83</v>
      </c>
      <c r="V42" s="8">
        <f t="shared" si="10"/>
        <v>9.1660000000000004</v>
      </c>
      <c r="W42" s="9">
        <f t="shared" si="11"/>
        <v>54.995999999999995</v>
      </c>
      <c r="X42" s="8">
        <v>53.33</v>
      </c>
      <c r="Y42" s="8">
        <f t="shared" si="12"/>
        <v>10.666</v>
      </c>
      <c r="Z42" s="9">
        <f t="shared" si="13"/>
        <v>63.995999999999995</v>
      </c>
      <c r="AA42" s="8"/>
      <c r="AB42" s="8"/>
      <c r="AC42" s="9"/>
    </row>
    <row r="43" spans="2:29" hidden="1" x14ac:dyDescent="0.35">
      <c r="B43" s="5"/>
      <c r="C43" s="6" t="s">
        <v>54</v>
      </c>
      <c r="D43" s="7" t="s">
        <v>20</v>
      </c>
      <c r="E43" s="7" t="s">
        <v>21</v>
      </c>
      <c r="F43" s="8">
        <v>8.33</v>
      </c>
      <c r="G43" s="8">
        <f t="shared" si="0"/>
        <v>1.6660000000000001</v>
      </c>
      <c r="H43" s="9">
        <f t="shared" si="1"/>
        <v>9.9960000000000004</v>
      </c>
      <c r="I43" s="8">
        <v>10.83</v>
      </c>
      <c r="J43" s="8">
        <f t="shared" si="2"/>
        <v>2.1659999999999999</v>
      </c>
      <c r="K43" s="9">
        <f t="shared" si="3"/>
        <v>12.996</v>
      </c>
      <c r="L43" s="8">
        <v>12.5</v>
      </c>
      <c r="M43" s="8">
        <f t="shared" si="4"/>
        <v>2.5</v>
      </c>
      <c r="N43" s="9">
        <f t="shared" si="5"/>
        <v>15</v>
      </c>
      <c r="O43" s="8">
        <v>15.83</v>
      </c>
      <c r="P43" s="8">
        <f t="shared" si="6"/>
        <v>3.1660000000000004</v>
      </c>
      <c r="Q43" s="9">
        <f t="shared" si="7"/>
        <v>18.996000000000002</v>
      </c>
      <c r="R43" s="8">
        <v>18.329999999999998</v>
      </c>
      <c r="S43" s="8">
        <f t="shared" si="8"/>
        <v>3.6659999999999999</v>
      </c>
      <c r="T43" s="9">
        <f t="shared" si="9"/>
        <v>21.995999999999999</v>
      </c>
      <c r="U43" s="8">
        <v>26.67</v>
      </c>
      <c r="V43" s="8">
        <f t="shared" si="10"/>
        <v>5.3340000000000005</v>
      </c>
      <c r="W43" s="9">
        <f t="shared" si="11"/>
        <v>32.004000000000005</v>
      </c>
      <c r="X43" s="8">
        <v>33.33</v>
      </c>
      <c r="Y43" s="8">
        <f t="shared" si="12"/>
        <v>6.6660000000000004</v>
      </c>
      <c r="Z43" s="9">
        <f t="shared" si="13"/>
        <v>39.995999999999995</v>
      </c>
      <c r="AA43" s="8"/>
      <c r="AB43" s="8"/>
      <c r="AC43" s="9"/>
    </row>
    <row r="44" spans="2:29" hidden="1" x14ac:dyDescent="0.35">
      <c r="B44" s="5"/>
      <c r="C44" s="6" t="s">
        <v>55</v>
      </c>
      <c r="D44" s="7" t="s">
        <v>20</v>
      </c>
      <c r="E44" s="7" t="s">
        <v>21</v>
      </c>
      <c r="F44" s="8">
        <v>9.17</v>
      </c>
      <c r="G44" s="8">
        <f t="shared" si="0"/>
        <v>1.8340000000000001</v>
      </c>
      <c r="H44" s="9">
        <f t="shared" si="1"/>
        <v>11.004</v>
      </c>
      <c r="I44" s="8">
        <v>10.83</v>
      </c>
      <c r="J44" s="8">
        <f t="shared" si="2"/>
        <v>2.1659999999999999</v>
      </c>
      <c r="K44" s="9">
        <f t="shared" si="3"/>
        <v>12.996</v>
      </c>
      <c r="L44" s="8">
        <v>13.33</v>
      </c>
      <c r="M44" s="8">
        <f t="shared" si="4"/>
        <v>2.6660000000000004</v>
      </c>
      <c r="N44" s="9">
        <f t="shared" si="5"/>
        <v>15.996</v>
      </c>
      <c r="O44" s="8">
        <v>16.670000000000002</v>
      </c>
      <c r="P44" s="8">
        <f t="shared" si="6"/>
        <v>3.3340000000000005</v>
      </c>
      <c r="Q44" s="9">
        <f t="shared" si="7"/>
        <v>20.004000000000001</v>
      </c>
      <c r="R44" s="8">
        <v>18.329999999999998</v>
      </c>
      <c r="S44" s="8">
        <f t="shared" si="8"/>
        <v>3.6659999999999999</v>
      </c>
      <c r="T44" s="9">
        <f t="shared" si="9"/>
        <v>21.995999999999999</v>
      </c>
      <c r="U44" s="8">
        <v>26.67</v>
      </c>
      <c r="V44" s="8">
        <f t="shared" si="10"/>
        <v>5.3340000000000005</v>
      </c>
      <c r="W44" s="9">
        <f t="shared" si="11"/>
        <v>32.004000000000005</v>
      </c>
      <c r="X44" s="8">
        <v>33.33</v>
      </c>
      <c r="Y44" s="8">
        <f t="shared" si="12"/>
        <v>6.6660000000000004</v>
      </c>
      <c r="Z44" s="9">
        <f t="shared" si="13"/>
        <v>39.995999999999995</v>
      </c>
      <c r="AA44" s="8"/>
      <c r="AB44" s="8"/>
      <c r="AC44" s="9"/>
    </row>
    <row r="45" spans="2:29" hidden="1" x14ac:dyDescent="0.35">
      <c r="B45" s="5"/>
      <c r="C45" s="6" t="s">
        <v>56</v>
      </c>
      <c r="D45" s="7" t="s">
        <v>20</v>
      </c>
      <c r="E45" s="7" t="s">
        <v>21</v>
      </c>
      <c r="F45" s="8">
        <v>7.5</v>
      </c>
      <c r="G45" s="8">
        <f t="shared" si="0"/>
        <v>1.5</v>
      </c>
      <c r="H45" s="9">
        <f t="shared" si="1"/>
        <v>9</v>
      </c>
      <c r="I45" s="8">
        <v>10</v>
      </c>
      <c r="J45" s="8">
        <f t="shared" si="2"/>
        <v>2</v>
      </c>
      <c r="K45" s="9">
        <f t="shared" si="3"/>
        <v>12</v>
      </c>
      <c r="L45" s="8">
        <v>11.67</v>
      </c>
      <c r="M45" s="8">
        <f t="shared" si="4"/>
        <v>2.3340000000000001</v>
      </c>
      <c r="N45" s="9">
        <f t="shared" si="5"/>
        <v>14.004</v>
      </c>
      <c r="O45" s="8">
        <v>15</v>
      </c>
      <c r="P45" s="8">
        <f t="shared" si="6"/>
        <v>3</v>
      </c>
      <c r="Q45" s="9">
        <f t="shared" si="7"/>
        <v>18</v>
      </c>
      <c r="R45" s="8">
        <v>16.670000000000002</v>
      </c>
      <c r="S45" s="8">
        <f t="shared" si="8"/>
        <v>3.3340000000000005</v>
      </c>
      <c r="T45" s="9">
        <f t="shared" si="9"/>
        <v>20.004000000000001</v>
      </c>
      <c r="U45" s="8">
        <v>25</v>
      </c>
      <c r="V45" s="8">
        <f t="shared" si="10"/>
        <v>5</v>
      </c>
      <c r="W45" s="9">
        <f t="shared" si="11"/>
        <v>30</v>
      </c>
      <c r="X45" s="8">
        <v>29.17</v>
      </c>
      <c r="Y45" s="8">
        <f t="shared" si="12"/>
        <v>5.8340000000000005</v>
      </c>
      <c r="Z45" s="9">
        <f t="shared" si="13"/>
        <v>35.004000000000005</v>
      </c>
      <c r="AA45" s="8"/>
      <c r="AB45" s="8"/>
      <c r="AC45" s="9"/>
    </row>
    <row r="46" spans="2:29" hidden="1" x14ac:dyDescent="0.35">
      <c r="B46" s="5">
        <v>5</v>
      </c>
      <c r="C46" s="46" t="s">
        <v>57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8"/>
    </row>
    <row r="47" spans="2:29" hidden="1" x14ac:dyDescent="0.35">
      <c r="B47" s="5"/>
      <c r="C47" s="6" t="s">
        <v>58</v>
      </c>
      <c r="D47" s="7" t="s">
        <v>20</v>
      </c>
      <c r="E47" s="7" t="s">
        <v>21</v>
      </c>
      <c r="F47" s="8">
        <v>3.33</v>
      </c>
      <c r="G47" s="8">
        <f t="shared" si="0"/>
        <v>0.66600000000000004</v>
      </c>
      <c r="H47" s="9">
        <f t="shared" si="1"/>
        <v>3.996</v>
      </c>
      <c r="I47" s="8">
        <v>4.17</v>
      </c>
      <c r="J47" s="8">
        <f t="shared" si="2"/>
        <v>0.83400000000000007</v>
      </c>
      <c r="K47" s="9">
        <f t="shared" si="3"/>
        <v>5.0039999999999996</v>
      </c>
      <c r="L47" s="8">
        <v>5.83</v>
      </c>
      <c r="M47" s="8">
        <f t="shared" si="4"/>
        <v>1.1660000000000001</v>
      </c>
      <c r="N47" s="9">
        <f t="shared" si="5"/>
        <v>6.9960000000000004</v>
      </c>
      <c r="O47" s="8">
        <v>8.33</v>
      </c>
      <c r="P47" s="8">
        <f t="shared" si="6"/>
        <v>1.6660000000000001</v>
      </c>
      <c r="Q47" s="9">
        <f t="shared" si="7"/>
        <v>9.9960000000000004</v>
      </c>
      <c r="R47" s="8">
        <v>15</v>
      </c>
      <c r="S47" s="8">
        <f t="shared" si="8"/>
        <v>3</v>
      </c>
      <c r="T47" s="9">
        <f t="shared" si="9"/>
        <v>18</v>
      </c>
      <c r="U47" s="8"/>
      <c r="V47" s="8"/>
      <c r="W47" s="9"/>
      <c r="X47" s="8"/>
      <c r="Y47" s="8"/>
      <c r="Z47" s="9"/>
      <c r="AA47" s="8"/>
      <c r="AB47" s="8"/>
      <c r="AC47" s="9"/>
    </row>
    <row r="48" spans="2:29" hidden="1" x14ac:dyDescent="0.35">
      <c r="B48" s="5"/>
      <c r="C48" s="6" t="s">
        <v>59</v>
      </c>
      <c r="D48" s="7" t="s">
        <v>20</v>
      </c>
      <c r="E48" s="7" t="s">
        <v>21</v>
      </c>
      <c r="F48" s="8">
        <v>4.17</v>
      </c>
      <c r="G48" s="8">
        <f t="shared" si="0"/>
        <v>0.83400000000000007</v>
      </c>
      <c r="H48" s="9">
        <f t="shared" si="1"/>
        <v>5.0039999999999996</v>
      </c>
      <c r="I48" s="8">
        <v>5</v>
      </c>
      <c r="J48" s="8">
        <f t="shared" si="2"/>
        <v>1</v>
      </c>
      <c r="K48" s="9">
        <f t="shared" si="3"/>
        <v>6</v>
      </c>
      <c r="L48" s="8">
        <v>6.67</v>
      </c>
      <c r="M48" s="8">
        <f t="shared" si="4"/>
        <v>1.3340000000000001</v>
      </c>
      <c r="N48" s="9">
        <f t="shared" si="5"/>
        <v>8.0039999999999996</v>
      </c>
      <c r="O48" s="8">
        <v>9.17</v>
      </c>
      <c r="P48" s="8">
        <f t="shared" si="6"/>
        <v>1.8340000000000001</v>
      </c>
      <c r="Q48" s="9">
        <f t="shared" si="7"/>
        <v>11.004</v>
      </c>
      <c r="R48" s="8">
        <v>15</v>
      </c>
      <c r="S48" s="8">
        <f t="shared" si="8"/>
        <v>3</v>
      </c>
      <c r="T48" s="9">
        <f t="shared" si="9"/>
        <v>18</v>
      </c>
      <c r="U48" s="8"/>
      <c r="V48" s="8"/>
      <c r="W48" s="9"/>
      <c r="X48" s="8"/>
      <c r="Y48" s="8"/>
      <c r="Z48" s="9"/>
      <c r="AA48" s="8"/>
      <c r="AB48" s="8"/>
      <c r="AC48" s="9"/>
    </row>
    <row r="49" spans="2:30" hidden="1" x14ac:dyDescent="0.35">
      <c r="B49" s="5"/>
      <c r="C49" s="6" t="s">
        <v>60</v>
      </c>
      <c r="D49" s="7" t="s">
        <v>20</v>
      </c>
      <c r="E49" s="7" t="s">
        <v>21</v>
      </c>
      <c r="F49" s="8">
        <v>3.33</v>
      </c>
      <c r="G49" s="8">
        <f t="shared" si="0"/>
        <v>0.66600000000000004</v>
      </c>
      <c r="H49" s="9">
        <f t="shared" si="1"/>
        <v>3.996</v>
      </c>
      <c r="I49" s="8">
        <v>4.17</v>
      </c>
      <c r="J49" s="8">
        <f t="shared" si="2"/>
        <v>0.83400000000000007</v>
      </c>
      <c r="K49" s="9">
        <f t="shared" si="3"/>
        <v>5.0039999999999996</v>
      </c>
      <c r="L49" s="8">
        <v>5.83</v>
      </c>
      <c r="M49" s="8">
        <f t="shared" si="4"/>
        <v>1.1660000000000001</v>
      </c>
      <c r="N49" s="9">
        <f t="shared" si="5"/>
        <v>6.9960000000000004</v>
      </c>
      <c r="O49" s="8">
        <v>8.33</v>
      </c>
      <c r="P49" s="8">
        <f t="shared" si="6"/>
        <v>1.6660000000000001</v>
      </c>
      <c r="Q49" s="9">
        <f t="shared" si="7"/>
        <v>9.9960000000000004</v>
      </c>
      <c r="R49" s="8">
        <v>15</v>
      </c>
      <c r="S49" s="8">
        <f t="shared" si="8"/>
        <v>3</v>
      </c>
      <c r="T49" s="9">
        <f t="shared" si="9"/>
        <v>18</v>
      </c>
      <c r="U49" s="8"/>
      <c r="V49" s="8"/>
      <c r="W49" s="9"/>
      <c r="X49" s="8"/>
      <c r="Y49" s="8"/>
      <c r="Z49" s="9"/>
      <c r="AA49" s="8"/>
      <c r="AB49" s="8"/>
      <c r="AC49" s="9"/>
    </row>
    <row r="50" spans="2:30" hidden="1" x14ac:dyDescent="0.35">
      <c r="B50" s="5">
        <v>6</v>
      </c>
      <c r="C50" s="13" t="s">
        <v>61</v>
      </c>
      <c r="D50" s="7" t="s">
        <v>20</v>
      </c>
      <c r="E50" s="7" t="s">
        <v>21</v>
      </c>
      <c r="F50" s="8">
        <v>4.17</v>
      </c>
      <c r="G50" s="8">
        <f t="shared" si="0"/>
        <v>0.83400000000000007</v>
      </c>
      <c r="H50" s="9">
        <f t="shared" si="1"/>
        <v>5.0039999999999996</v>
      </c>
      <c r="I50" s="8">
        <v>5</v>
      </c>
      <c r="J50" s="8">
        <f t="shared" si="2"/>
        <v>1</v>
      </c>
      <c r="K50" s="9">
        <f t="shared" si="3"/>
        <v>6</v>
      </c>
      <c r="L50" s="8">
        <v>5.83</v>
      </c>
      <c r="M50" s="8">
        <f t="shared" si="4"/>
        <v>1.1660000000000001</v>
      </c>
      <c r="N50" s="9">
        <f t="shared" si="5"/>
        <v>6.9960000000000004</v>
      </c>
      <c r="O50" s="8">
        <v>8.33</v>
      </c>
      <c r="P50" s="8">
        <f t="shared" si="6"/>
        <v>1.6660000000000001</v>
      </c>
      <c r="Q50" s="9">
        <f t="shared" si="7"/>
        <v>9.9960000000000004</v>
      </c>
      <c r="R50" s="8">
        <v>12.5</v>
      </c>
      <c r="S50" s="8">
        <f t="shared" si="8"/>
        <v>2.5</v>
      </c>
      <c r="T50" s="9">
        <f t="shared" si="9"/>
        <v>15</v>
      </c>
      <c r="U50" s="8">
        <v>15</v>
      </c>
      <c r="V50" s="8">
        <f t="shared" si="10"/>
        <v>3</v>
      </c>
      <c r="W50" s="9">
        <f t="shared" si="11"/>
        <v>18</v>
      </c>
      <c r="X50" s="8">
        <v>16.670000000000002</v>
      </c>
      <c r="Y50" s="8">
        <f t="shared" si="12"/>
        <v>3.3340000000000005</v>
      </c>
      <c r="Z50" s="9">
        <f t="shared" si="13"/>
        <v>20.004000000000001</v>
      </c>
      <c r="AA50" s="8"/>
      <c r="AB50" s="8"/>
      <c r="AC50" s="9"/>
    </row>
    <row r="51" spans="2:30" x14ac:dyDescent="0.35">
      <c r="B51" s="5">
        <v>7</v>
      </c>
      <c r="C51" s="46" t="s">
        <v>62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8"/>
    </row>
    <row r="52" spans="2:30" x14ac:dyDescent="0.35">
      <c r="B52" s="5"/>
      <c r="C52" s="6" t="s">
        <v>63</v>
      </c>
      <c r="D52" s="7" t="s">
        <v>20</v>
      </c>
      <c r="E52" s="7" t="s">
        <v>21</v>
      </c>
      <c r="F52" s="8">
        <v>3.33</v>
      </c>
      <c r="G52" s="8">
        <f t="shared" si="0"/>
        <v>0.66600000000000004</v>
      </c>
      <c r="H52" s="9">
        <f t="shared" si="1"/>
        <v>3.996</v>
      </c>
      <c r="I52" s="8">
        <v>4.17</v>
      </c>
      <c r="J52" s="8">
        <f t="shared" si="2"/>
        <v>0.83400000000000007</v>
      </c>
      <c r="K52" s="9">
        <f t="shared" si="3"/>
        <v>5.0039999999999996</v>
      </c>
      <c r="L52" s="8">
        <v>5</v>
      </c>
      <c r="M52" s="8">
        <f t="shared" si="4"/>
        <v>1</v>
      </c>
      <c r="N52" s="9">
        <f t="shared" si="5"/>
        <v>6</v>
      </c>
      <c r="O52" s="8">
        <v>5.83</v>
      </c>
      <c r="P52" s="8">
        <f t="shared" si="6"/>
        <v>1.1660000000000001</v>
      </c>
      <c r="Q52" s="9">
        <f t="shared" si="7"/>
        <v>6.9960000000000004</v>
      </c>
      <c r="R52" s="8">
        <v>6.67</v>
      </c>
      <c r="S52" s="8">
        <f t="shared" si="8"/>
        <v>1.3340000000000001</v>
      </c>
      <c r="T52" s="9">
        <f t="shared" si="9"/>
        <v>8.0039999999999996</v>
      </c>
      <c r="U52" s="8">
        <v>10</v>
      </c>
      <c r="V52" s="8">
        <f t="shared" si="10"/>
        <v>2</v>
      </c>
      <c r="W52" s="9">
        <f t="shared" si="11"/>
        <v>12</v>
      </c>
      <c r="X52" s="8">
        <v>12.5</v>
      </c>
      <c r="Y52" s="8">
        <f t="shared" si="12"/>
        <v>2.5</v>
      </c>
      <c r="Z52" s="9">
        <f t="shared" si="13"/>
        <v>15</v>
      </c>
      <c r="AA52" s="8"/>
      <c r="AB52" s="8"/>
      <c r="AC52" s="9"/>
    </row>
    <row r="53" spans="2:30" x14ac:dyDescent="0.35">
      <c r="B53" s="5">
        <v>8</v>
      </c>
      <c r="C53" s="46" t="s">
        <v>64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8"/>
    </row>
    <row r="54" spans="2:30" x14ac:dyDescent="0.35">
      <c r="B54" s="5"/>
      <c r="C54" s="6" t="s">
        <v>65</v>
      </c>
      <c r="D54" s="7" t="s">
        <v>20</v>
      </c>
      <c r="E54" s="7" t="s">
        <v>21</v>
      </c>
      <c r="F54" s="14">
        <v>3.33</v>
      </c>
      <c r="G54" s="8">
        <f t="shared" si="0"/>
        <v>0.66600000000000004</v>
      </c>
      <c r="H54" s="9">
        <f t="shared" si="1"/>
        <v>3.996</v>
      </c>
      <c r="I54" s="14">
        <v>4.17</v>
      </c>
      <c r="J54" s="8">
        <f t="shared" si="2"/>
        <v>0.83400000000000007</v>
      </c>
      <c r="K54" s="9">
        <f t="shared" si="3"/>
        <v>5.0039999999999996</v>
      </c>
      <c r="L54" s="14">
        <v>5</v>
      </c>
      <c r="M54" s="8">
        <f t="shared" si="4"/>
        <v>1</v>
      </c>
      <c r="N54" s="9">
        <f t="shared" si="5"/>
        <v>6</v>
      </c>
      <c r="O54" s="14">
        <v>6.67</v>
      </c>
      <c r="P54" s="8">
        <f t="shared" si="6"/>
        <v>1.3340000000000001</v>
      </c>
      <c r="Q54" s="9">
        <f t="shared" si="7"/>
        <v>8.0039999999999996</v>
      </c>
      <c r="R54" s="14">
        <v>8.33</v>
      </c>
      <c r="S54" s="8">
        <f t="shared" si="8"/>
        <v>1.6660000000000001</v>
      </c>
      <c r="T54" s="9">
        <f t="shared" si="9"/>
        <v>9.9960000000000004</v>
      </c>
      <c r="U54" s="14">
        <v>10.83</v>
      </c>
      <c r="V54" s="8">
        <f t="shared" si="10"/>
        <v>2.1659999999999999</v>
      </c>
      <c r="W54" s="9">
        <f t="shared" si="11"/>
        <v>12.996</v>
      </c>
      <c r="X54" s="14">
        <v>15</v>
      </c>
      <c r="Y54" s="8">
        <f t="shared" si="12"/>
        <v>3</v>
      </c>
      <c r="Z54" s="9">
        <f t="shared" si="13"/>
        <v>18</v>
      </c>
      <c r="AA54" s="14"/>
      <c r="AB54" s="8"/>
      <c r="AC54" s="9"/>
      <c r="AD54" s="15"/>
    </row>
    <row r="55" spans="2:30" x14ac:dyDescent="0.35">
      <c r="B55" s="5"/>
      <c r="C55" s="6" t="s">
        <v>66</v>
      </c>
      <c r="D55" s="7" t="s">
        <v>20</v>
      </c>
      <c r="E55" s="7" t="s">
        <v>21</v>
      </c>
      <c r="F55" s="14">
        <v>3.33</v>
      </c>
      <c r="G55" s="8">
        <f t="shared" si="0"/>
        <v>0.66600000000000004</v>
      </c>
      <c r="H55" s="9">
        <f t="shared" si="1"/>
        <v>3.996</v>
      </c>
      <c r="I55" s="14">
        <v>4.17</v>
      </c>
      <c r="J55" s="8">
        <f t="shared" si="2"/>
        <v>0.83400000000000007</v>
      </c>
      <c r="K55" s="9">
        <f t="shared" si="3"/>
        <v>5.0039999999999996</v>
      </c>
      <c r="L55" s="14">
        <v>5</v>
      </c>
      <c r="M55" s="8">
        <f t="shared" si="4"/>
        <v>1</v>
      </c>
      <c r="N55" s="9">
        <f t="shared" si="5"/>
        <v>6</v>
      </c>
      <c r="O55" s="14">
        <v>6.67</v>
      </c>
      <c r="P55" s="8">
        <f t="shared" si="6"/>
        <v>1.3340000000000001</v>
      </c>
      <c r="Q55" s="9">
        <f t="shared" si="7"/>
        <v>8.0039999999999996</v>
      </c>
      <c r="R55" s="14">
        <v>8.33</v>
      </c>
      <c r="S55" s="8">
        <f t="shared" si="8"/>
        <v>1.6660000000000001</v>
      </c>
      <c r="T55" s="9">
        <f t="shared" si="9"/>
        <v>9.9960000000000004</v>
      </c>
      <c r="U55" s="14">
        <v>10.83</v>
      </c>
      <c r="V55" s="8">
        <f t="shared" si="10"/>
        <v>2.1659999999999999</v>
      </c>
      <c r="W55" s="9">
        <f t="shared" si="11"/>
        <v>12.996</v>
      </c>
      <c r="X55" s="14">
        <v>15</v>
      </c>
      <c r="Y55" s="8">
        <f t="shared" si="12"/>
        <v>3</v>
      </c>
      <c r="Z55" s="9">
        <f t="shared" si="13"/>
        <v>18</v>
      </c>
      <c r="AA55" s="14"/>
      <c r="AB55" s="8"/>
      <c r="AC55" s="9"/>
      <c r="AD55" s="15"/>
    </row>
    <row r="56" spans="2:30" x14ac:dyDescent="0.35">
      <c r="B56" s="5">
        <v>9</v>
      </c>
      <c r="C56" s="46" t="s">
        <v>67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8"/>
      <c r="AD56" s="15"/>
    </row>
    <row r="57" spans="2:30" x14ac:dyDescent="0.35">
      <c r="B57" s="5"/>
      <c r="C57" s="6" t="s">
        <v>68</v>
      </c>
      <c r="D57" s="7" t="s">
        <v>20</v>
      </c>
      <c r="E57" s="7" t="s">
        <v>21</v>
      </c>
      <c r="F57" s="14">
        <v>3.33</v>
      </c>
      <c r="G57" s="8">
        <f t="shared" si="0"/>
        <v>0.66600000000000004</v>
      </c>
      <c r="H57" s="9">
        <f t="shared" si="1"/>
        <v>3.996</v>
      </c>
      <c r="I57" s="14">
        <v>4.17</v>
      </c>
      <c r="J57" s="8">
        <f t="shared" si="2"/>
        <v>0.83400000000000007</v>
      </c>
      <c r="K57" s="9">
        <f t="shared" si="3"/>
        <v>5.0039999999999996</v>
      </c>
      <c r="L57" s="14">
        <v>5</v>
      </c>
      <c r="M57" s="8">
        <f t="shared" si="4"/>
        <v>1</v>
      </c>
      <c r="N57" s="9">
        <f t="shared" si="5"/>
        <v>6</v>
      </c>
      <c r="O57" s="14">
        <v>5.83</v>
      </c>
      <c r="P57" s="8">
        <f t="shared" si="6"/>
        <v>1.1660000000000001</v>
      </c>
      <c r="Q57" s="9">
        <f t="shared" si="7"/>
        <v>6.9960000000000004</v>
      </c>
      <c r="R57" s="14">
        <v>8.33</v>
      </c>
      <c r="S57" s="8">
        <f t="shared" si="8"/>
        <v>1.6660000000000001</v>
      </c>
      <c r="T57" s="9">
        <f t="shared" si="9"/>
        <v>9.9960000000000004</v>
      </c>
      <c r="U57" s="14">
        <v>10</v>
      </c>
      <c r="V57" s="8">
        <f t="shared" si="10"/>
        <v>2</v>
      </c>
      <c r="W57" s="9">
        <f t="shared" si="11"/>
        <v>12</v>
      </c>
      <c r="X57" s="14">
        <v>14.17</v>
      </c>
      <c r="Y57" s="8">
        <f t="shared" si="12"/>
        <v>2.8340000000000001</v>
      </c>
      <c r="Z57" s="9">
        <f t="shared" si="13"/>
        <v>17.004000000000001</v>
      </c>
      <c r="AA57" s="14"/>
      <c r="AB57" s="8"/>
      <c r="AC57" s="9"/>
      <c r="AD57" s="15"/>
    </row>
    <row r="58" spans="2:30" x14ac:dyDescent="0.35">
      <c r="B58" s="5"/>
      <c r="C58" s="6" t="s">
        <v>69</v>
      </c>
      <c r="D58" s="7" t="s">
        <v>20</v>
      </c>
      <c r="E58" s="7" t="s">
        <v>21</v>
      </c>
      <c r="F58" s="14">
        <f>3.33+0.5</f>
        <v>3.83</v>
      </c>
      <c r="G58" s="8">
        <f t="shared" si="0"/>
        <v>0.76600000000000001</v>
      </c>
      <c r="H58" s="9">
        <f t="shared" si="1"/>
        <v>4.5960000000000001</v>
      </c>
      <c r="I58" s="14">
        <f>4.17+0.5</f>
        <v>4.67</v>
      </c>
      <c r="J58" s="8">
        <f t="shared" si="2"/>
        <v>0.93400000000000005</v>
      </c>
      <c r="K58" s="9">
        <f t="shared" si="3"/>
        <v>5.6040000000000001</v>
      </c>
      <c r="L58" s="14">
        <f>5+0.5</f>
        <v>5.5</v>
      </c>
      <c r="M58" s="8">
        <f t="shared" si="4"/>
        <v>1.1000000000000001</v>
      </c>
      <c r="N58" s="9">
        <f t="shared" si="5"/>
        <v>6.6</v>
      </c>
      <c r="O58" s="14">
        <f>5.83+0.5</f>
        <v>6.33</v>
      </c>
      <c r="P58" s="8">
        <f t="shared" si="6"/>
        <v>1.266</v>
      </c>
      <c r="Q58" s="9">
        <f t="shared" si="7"/>
        <v>7.5960000000000001</v>
      </c>
      <c r="R58" s="14">
        <f>8.33+0.5</f>
        <v>8.83</v>
      </c>
      <c r="S58" s="8">
        <f t="shared" si="8"/>
        <v>1.766</v>
      </c>
      <c r="T58" s="9">
        <f t="shared" si="9"/>
        <v>10.596</v>
      </c>
      <c r="U58" s="14">
        <f>10+0.5</f>
        <v>10.5</v>
      </c>
      <c r="V58" s="8">
        <f t="shared" si="10"/>
        <v>2.1</v>
      </c>
      <c r="W58" s="9">
        <f t="shared" si="11"/>
        <v>12.6</v>
      </c>
      <c r="X58" s="14">
        <v>14.17</v>
      </c>
      <c r="Y58" s="8">
        <f t="shared" si="12"/>
        <v>2.8340000000000001</v>
      </c>
      <c r="Z58" s="9">
        <f t="shared" si="13"/>
        <v>17.004000000000001</v>
      </c>
      <c r="AA58" s="14"/>
      <c r="AB58" s="8"/>
      <c r="AC58" s="9"/>
      <c r="AD58" s="15"/>
    </row>
    <row r="59" spans="2:30" x14ac:dyDescent="0.35">
      <c r="B59" s="5"/>
      <c r="C59" s="6" t="s">
        <v>70</v>
      </c>
      <c r="D59" s="7" t="s">
        <v>20</v>
      </c>
      <c r="E59" s="7" t="s">
        <v>21</v>
      </c>
      <c r="F59" s="14">
        <v>3.33</v>
      </c>
      <c r="G59" s="8">
        <f t="shared" si="0"/>
        <v>0.66600000000000004</v>
      </c>
      <c r="H59" s="9">
        <f t="shared" si="1"/>
        <v>3.996</v>
      </c>
      <c r="I59" s="14">
        <v>4.17</v>
      </c>
      <c r="J59" s="8">
        <f t="shared" si="2"/>
        <v>0.83400000000000007</v>
      </c>
      <c r="K59" s="9">
        <f t="shared" si="3"/>
        <v>5.0039999999999996</v>
      </c>
      <c r="L59" s="14">
        <v>6.67</v>
      </c>
      <c r="M59" s="8">
        <f t="shared" si="4"/>
        <v>1.3340000000000001</v>
      </c>
      <c r="N59" s="9">
        <f t="shared" si="5"/>
        <v>8.0039999999999996</v>
      </c>
      <c r="O59" s="14">
        <v>10</v>
      </c>
      <c r="P59" s="8">
        <f t="shared" si="6"/>
        <v>2</v>
      </c>
      <c r="Q59" s="9">
        <f t="shared" si="7"/>
        <v>12</v>
      </c>
      <c r="R59" s="14">
        <v>12.5</v>
      </c>
      <c r="S59" s="8">
        <f t="shared" si="8"/>
        <v>2.5</v>
      </c>
      <c r="T59" s="9">
        <f t="shared" si="9"/>
        <v>15</v>
      </c>
      <c r="U59" s="14"/>
      <c r="V59" s="8"/>
      <c r="W59" s="9"/>
      <c r="X59" s="14"/>
      <c r="Y59" s="8"/>
      <c r="Z59" s="9"/>
      <c r="AA59" s="14"/>
      <c r="AB59" s="8"/>
      <c r="AC59" s="9"/>
      <c r="AD59" s="15"/>
    </row>
    <row r="60" spans="2:30" x14ac:dyDescent="0.35">
      <c r="B60" s="5"/>
      <c r="C60" s="6" t="s">
        <v>71</v>
      </c>
      <c r="D60" s="7" t="s">
        <v>20</v>
      </c>
      <c r="E60" s="7" t="s">
        <v>21</v>
      </c>
      <c r="F60" s="14">
        <v>3.33</v>
      </c>
      <c r="G60" s="8">
        <f t="shared" si="0"/>
        <v>0.66600000000000004</v>
      </c>
      <c r="H60" s="9">
        <f t="shared" si="1"/>
        <v>3.996</v>
      </c>
      <c r="I60" s="14">
        <v>4.17</v>
      </c>
      <c r="J60" s="8">
        <f t="shared" si="2"/>
        <v>0.83400000000000007</v>
      </c>
      <c r="K60" s="9">
        <f t="shared" si="3"/>
        <v>5.0039999999999996</v>
      </c>
      <c r="L60" s="14">
        <v>6.67</v>
      </c>
      <c r="M60" s="8">
        <f t="shared" si="4"/>
        <v>1.3340000000000001</v>
      </c>
      <c r="N60" s="9">
        <f t="shared" si="5"/>
        <v>8.0039999999999996</v>
      </c>
      <c r="O60" s="14">
        <v>10</v>
      </c>
      <c r="P60" s="8">
        <f t="shared" si="6"/>
        <v>2</v>
      </c>
      <c r="Q60" s="9">
        <f t="shared" si="7"/>
        <v>12</v>
      </c>
      <c r="R60" s="14"/>
      <c r="S60" s="8"/>
      <c r="T60" s="9"/>
      <c r="U60" s="14"/>
      <c r="V60" s="8"/>
      <c r="W60" s="9"/>
      <c r="X60" s="14"/>
      <c r="Y60" s="8"/>
      <c r="Z60" s="9"/>
      <c r="AA60" s="14"/>
      <c r="AB60" s="8"/>
      <c r="AC60" s="9"/>
      <c r="AD60" s="15"/>
    </row>
    <row r="61" spans="2:30" x14ac:dyDescent="0.35">
      <c r="B61" s="5"/>
      <c r="C61" s="6" t="s">
        <v>72</v>
      </c>
      <c r="D61" s="7" t="s">
        <v>20</v>
      </c>
      <c r="E61" s="7" t="s">
        <v>21</v>
      </c>
      <c r="F61" s="14">
        <v>3.33</v>
      </c>
      <c r="G61" s="8">
        <f t="shared" si="0"/>
        <v>0.66600000000000004</v>
      </c>
      <c r="H61" s="9">
        <f t="shared" si="1"/>
        <v>3.996</v>
      </c>
      <c r="I61" s="14">
        <v>4.17</v>
      </c>
      <c r="J61" s="8">
        <f t="shared" si="2"/>
        <v>0.83400000000000007</v>
      </c>
      <c r="K61" s="9">
        <f t="shared" si="3"/>
        <v>5.0039999999999996</v>
      </c>
      <c r="L61" s="14">
        <v>6.67</v>
      </c>
      <c r="M61" s="8">
        <f t="shared" si="4"/>
        <v>1.3340000000000001</v>
      </c>
      <c r="N61" s="9">
        <f t="shared" si="5"/>
        <v>8.0039999999999996</v>
      </c>
      <c r="O61" s="14">
        <v>10</v>
      </c>
      <c r="P61" s="8">
        <f t="shared" si="6"/>
        <v>2</v>
      </c>
      <c r="Q61" s="9">
        <f t="shared" si="7"/>
        <v>12</v>
      </c>
      <c r="R61" s="14">
        <v>12.5</v>
      </c>
      <c r="S61" s="8">
        <f t="shared" si="8"/>
        <v>2.5</v>
      </c>
      <c r="T61" s="9">
        <f t="shared" si="9"/>
        <v>15</v>
      </c>
      <c r="U61" s="14">
        <v>15</v>
      </c>
      <c r="V61" s="8">
        <f t="shared" si="10"/>
        <v>3</v>
      </c>
      <c r="W61" s="9">
        <f t="shared" si="11"/>
        <v>18</v>
      </c>
      <c r="X61" s="14">
        <v>16.670000000000002</v>
      </c>
      <c r="Y61" s="8">
        <f t="shared" si="12"/>
        <v>3.3340000000000005</v>
      </c>
      <c r="Z61" s="9">
        <f t="shared" si="13"/>
        <v>20.004000000000001</v>
      </c>
      <c r="AA61" s="14"/>
      <c r="AB61" s="8"/>
      <c r="AC61" s="9"/>
      <c r="AD61" s="15"/>
    </row>
    <row r="62" spans="2:30" x14ac:dyDescent="0.35">
      <c r="B62" s="5"/>
      <c r="C62" s="16" t="s">
        <v>73</v>
      </c>
      <c r="D62" s="7" t="s">
        <v>20</v>
      </c>
      <c r="E62" s="7" t="s">
        <v>21</v>
      </c>
      <c r="F62" s="14">
        <v>3.33</v>
      </c>
      <c r="G62" s="8">
        <f t="shared" si="0"/>
        <v>0.66600000000000004</v>
      </c>
      <c r="H62" s="9">
        <f t="shared" si="1"/>
        <v>3.996</v>
      </c>
      <c r="I62" s="14">
        <v>4.17</v>
      </c>
      <c r="J62" s="8">
        <f t="shared" si="2"/>
        <v>0.83400000000000007</v>
      </c>
      <c r="K62" s="9">
        <f t="shared" si="3"/>
        <v>5.0039999999999996</v>
      </c>
      <c r="L62" s="14">
        <v>6.67</v>
      </c>
      <c r="M62" s="8">
        <f t="shared" si="4"/>
        <v>1.3340000000000001</v>
      </c>
      <c r="N62" s="9">
        <f t="shared" si="5"/>
        <v>8.0039999999999996</v>
      </c>
      <c r="O62" s="14"/>
      <c r="P62" s="8"/>
      <c r="Q62" s="9"/>
      <c r="R62" s="14"/>
      <c r="S62" s="8"/>
      <c r="T62" s="9"/>
      <c r="U62" s="14"/>
      <c r="V62" s="8"/>
      <c r="W62" s="9"/>
      <c r="X62" s="14"/>
      <c r="Y62" s="8"/>
      <c r="Z62" s="9"/>
      <c r="AA62" s="14"/>
      <c r="AB62" s="8"/>
      <c r="AC62" s="9"/>
      <c r="AD62" s="15"/>
    </row>
    <row r="63" spans="2:30" x14ac:dyDescent="0.35">
      <c r="B63" s="5"/>
      <c r="C63" s="16" t="s">
        <v>74</v>
      </c>
      <c r="D63" s="7" t="s">
        <v>20</v>
      </c>
      <c r="E63" s="7" t="s">
        <v>21</v>
      </c>
      <c r="F63" s="14">
        <v>3.33</v>
      </c>
      <c r="G63" s="8">
        <f t="shared" si="0"/>
        <v>0.66600000000000004</v>
      </c>
      <c r="H63" s="9">
        <f t="shared" si="1"/>
        <v>3.996</v>
      </c>
      <c r="I63" s="14">
        <v>4.17</v>
      </c>
      <c r="J63" s="8">
        <f t="shared" si="2"/>
        <v>0.83400000000000007</v>
      </c>
      <c r="K63" s="9">
        <f t="shared" si="3"/>
        <v>5.0039999999999996</v>
      </c>
      <c r="L63" s="14">
        <v>6.67</v>
      </c>
      <c r="M63" s="8">
        <f t="shared" si="4"/>
        <v>1.3340000000000001</v>
      </c>
      <c r="N63" s="9">
        <f t="shared" si="5"/>
        <v>8.0039999999999996</v>
      </c>
      <c r="O63" s="14"/>
      <c r="P63" s="8"/>
      <c r="Q63" s="9"/>
      <c r="R63" s="14"/>
      <c r="S63" s="8"/>
      <c r="T63" s="9"/>
      <c r="U63" s="14"/>
      <c r="V63" s="8"/>
      <c r="W63" s="9"/>
      <c r="X63" s="14"/>
      <c r="Y63" s="8"/>
      <c r="Z63" s="9"/>
      <c r="AA63" s="14"/>
      <c r="AB63" s="8"/>
      <c r="AC63" s="9"/>
      <c r="AD63" s="15"/>
    </row>
    <row r="64" spans="2:30" x14ac:dyDescent="0.35">
      <c r="B64" s="5"/>
      <c r="C64" s="16" t="s">
        <v>75</v>
      </c>
      <c r="D64" s="7" t="s">
        <v>20</v>
      </c>
      <c r="E64" s="7" t="s">
        <v>21</v>
      </c>
      <c r="F64" s="14">
        <v>3.33</v>
      </c>
      <c r="G64" s="8">
        <f t="shared" si="0"/>
        <v>0.66600000000000004</v>
      </c>
      <c r="H64" s="9">
        <f t="shared" si="1"/>
        <v>3.996</v>
      </c>
      <c r="I64" s="14">
        <v>4.17</v>
      </c>
      <c r="J64" s="8">
        <f t="shared" si="2"/>
        <v>0.83400000000000007</v>
      </c>
      <c r="K64" s="9">
        <f t="shared" si="3"/>
        <v>5.0039999999999996</v>
      </c>
      <c r="L64" s="14">
        <v>6.67</v>
      </c>
      <c r="M64" s="8">
        <f t="shared" si="4"/>
        <v>1.3340000000000001</v>
      </c>
      <c r="N64" s="9">
        <f t="shared" si="5"/>
        <v>8.0039999999999996</v>
      </c>
      <c r="O64" s="14"/>
      <c r="P64" s="8"/>
      <c r="Q64" s="9"/>
      <c r="R64" s="14"/>
      <c r="S64" s="8"/>
      <c r="T64" s="9"/>
      <c r="U64" s="14"/>
      <c r="V64" s="8"/>
      <c r="W64" s="9"/>
      <c r="X64" s="14"/>
      <c r="Y64" s="8"/>
      <c r="Z64" s="9"/>
      <c r="AA64" s="14"/>
      <c r="AB64" s="8"/>
      <c r="AC64" s="9"/>
      <c r="AD64" s="15"/>
    </row>
    <row r="65" spans="2:30" x14ac:dyDescent="0.35">
      <c r="B65" s="5">
        <v>10</v>
      </c>
      <c r="C65" s="13" t="s">
        <v>76</v>
      </c>
      <c r="D65" s="7" t="s">
        <v>20</v>
      </c>
      <c r="E65" s="7" t="s">
        <v>21</v>
      </c>
      <c r="F65" s="14">
        <v>5.83</v>
      </c>
      <c r="G65" s="8">
        <f t="shared" si="0"/>
        <v>1.1660000000000001</v>
      </c>
      <c r="H65" s="9">
        <f t="shared" si="1"/>
        <v>6.9960000000000004</v>
      </c>
      <c r="I65" s="14">
        <v>6.67</v>
      </c>
      <c r="J65" s="8">
        <f t="shared" si="2"/>
        <v>1.3340000000000001</v>
      </c>
      <c r="K65" s="9">
        <f t="shared" si="3"/>
        <v>8.0039999999999996</v>
      </c>
      <c r="L65" s="14">
        <v>8.33</v>
      </c>
      <c r="M65" s="8">
        <f t="shared" si="4"/>
        <v>1.6660000000000001</v>
      </c>
      <c r="N65" s="9">
        <f t="shared" si="5"/>
        <v>9.9960000000000004</v>
      </c>
      <c r="O65" s="14">
        <v>10</v>
      </c>
      <c r="P65" s="8">
        <f t="shared" si="6"/>
        <v>2</v>
      </c>
      <c r="Q65" s="9">
        <f t="shared" si="7"/>
        <v>12</v>
      </c>
      <c r="R65" s="14">
        <v>12.5</v>
      </c>
      <c r="S65" s="8">
        <f t="shared" si="8"/>
        <v>2.5</v>
      </c>
      <c r="T65" s="9">
        <f t="shared" si="9"/>
        <v>15</v>
      </c>
      <c r="U65" s="14">
        <v>15</v>
      </c>
      <c r="V65" s="8">
        <f t="shared" si="10"/>
        <v>3</v>
      </c>
      <c r="W65" s="9">
        <f t="shared" si="11"/>
        <v>18</v>
      </c>
      <c r="X65" s="14">
        <v>16.670000000000002</v>
      </c>
      <c r="Y65" s="8">
        <f t="shared" si="12"/>
        <v>3.3340000000000005</v>
      </c>
      <c r="Z65" s="9">
        <f t="shared" si="13"/>
        <v>20.004000000000001</v>
      </c>
      <c r="AA65" s="14"/>
      <c r="AB65" s="8"/>
      <c r="AC65" s="9"/>
      <c r="AD65" s="15"/>
    </row>
    <row r="66" spans="2:30" x14ac:dyDescent="0.35">
      <c r="B66" s="5">
        <v>11</v>
      </c>
      <c r="C66" s="46" t="s">
        <v>77</v>
      </c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8"/>
      <c r="AD66" s="15"/>
    </row>
    <row r="67" spans="2:30" x14ac:dyDescent="0.35">
      <c r="B67" s="5"/>
      <c r="C67" s="6" t="s">
        <v>78</v>
      </c>
      <c r="D67" s="7" t="s">
        <v>20</v>
      </c>
      <c r="E67" s="7" t="s">
        <v>21</v>
      </c>
      <c r="F67" s="14">
        <v>4.17</v>
      </c>
      <c r="G67" s="8">
        <f t="shared" si="0"/>
        <v>0.83400000000000007</v>
      </c>
      <c r="H67" s="9">
        <f t="shared" si="1"/>
        <v>5.0039999999999996</v>
      </c>
      <c r="I67" s="14">
        <v>5.83</v>
      </c>
      <c r="J67" s="8">
        <f t="shared" si="2"/>
        <v>1.1660000000000001</v>
      </c>
      <c r="K67" s="9">
        <f t="shared" si="3"/>
        <v>6.9960000000000004</v>
      </c>
      <c r="L67" s="14">
        <v>8.33</v>
      </c>
      <c r="M67" s="8">
        <f t="shared" si="4"/>
        <v>1.6660000000000001</v>
      </c>
      <c r="N67" s="9">
        <f t="shared" si="5"/>
        <v>9.9960000000000004</v>
      </c>
      <c r="O67" s="14">
        <v>10.83</v>
      </c>
      <c r="P67" s="8">
        <f t="shared" si="6"/>
        <v>2.1659999999999999</v>
      </c>
      <c r="Q67" s="9">
        <f t="shared" si="7"/>
        <v>12.996</v>
      </c>
      <c r="R67" s="14">
        <v>12.5</v>
      </c>
      <c r="S67" s="8">
        <f t="shared" si="8"/>
        <v>2.5</v>
      </c>
      <c r="T67" s="9">
        <f t="shared" si="9"/>
        <v>15</v>
      </c>
      <c r="U67" s="14">
        <v>15</v>
      </c>
      <c r="V67" s="8">
        <f t="shared" si="10"/>
        <v>3</v>
      </c>
      <c r="W67" s="9">
        <f t="shared" si="11"/>
        <v>18</v>
      </c>
      <c r="X67" s="14">
        <v>18.329999999999998</v>
      </c>
      <c r="Y67" s="8">
        <f t="shared" si="12"/>
        <v>3.6659999999999999</v>
      </c>
      <c r="Z67" s="9">
        <f t="shared" si="13"/>
        <v>21.995999999999999</v>
      </c>
      <c r="AA67" s="14"/>
      <c r="AB67" s="8"/>
      <c r="AC67" s="9"/>
      <c r="AD67" s="15"/>
    </row>
    <row r="68" spans="2:30" x14ac:dyDescent="0.35">
      <c r="B68" s="5"/>
      <c r="C68" s="6" t="s">
        <v>79</v>
      </c>
      <c r="D68" s="7" t="s">
        <v>20</v>
      </c>
      <c r="E68" s="7" t="s">
        <v>21</v>
      </c>
      <c r="F68" s="14">
        <v>4.17</v>
      </c>
      <c r="G68" s="8">
        <f t="shared" si="0"/>
        <v>0.83400000000000007</v>
      </c>
      <c r="H68" s="9">
        <f t="shared" si="1"/>
        <v>5.0039999999999996</v>
      </c>
      <c r="I68" s="14">
        <v>5.83</v>
      </c>
      <c r="J68" s="8">
        <f t="shared" si="2"/>
        <v>1.1660000000000001</v>
      </c>
      <c r="K68" s="9">
        <f t="shared" si="3"/>
        <v>6.9960000000000004</v>
      </c>
      <c r="L68" s="14">
        <v>8.33</v>
      </c>
      <c r="M68" s="8">
        <f t="shared" si="4"/>
        <v>1.6660000000000001</v>
      </c>
      <c r="N68" s="9">
        <f t="shared" si="5"/>
        <v>9.9960000000000004</v>
      </c>
      <c r="O68" s="14">
        <v>10.83</v>
      </c>
      <c r="P68" s="8">
        <f t="shared" si="6"/>
        <v>2.1659999999999999</v>
      </c>
      <c r="Q68" s="9">
        <f t="shared" si="7"/>
        <v>12.996</v>
      </c>
      <c r="R68" s="14">
        <v>12.5</v>
      </c>
      <c r="S68" s="8">
        <f t="shared" si="8"/>
        <v>2.5</v>
      </c>
      <c r="T68" s="9">
        <f t="shared" si="9"/>
        <v>15</v>
      </c>
      <c r="U68" s="14">
        <v>15.83</v>
      </c>
      <c r="V68" s="8">
        <f t="shared" si="10"/>
        <v>3.1660000000000004</v>
      </c>
      <c r="W68" s="9">
        <f t="shared" si="11"/>
        <v>18.996000000000002</v>
      </c>
      <c r="X68" s="14">
        <v>19.170000000000002</v>
      </c>
      <c r="Y68" s="8">
        <f t="shared" si="12"/>
        <v>3.8340000000000005</v>
      </c>
      <c r="Z68" s="9">
        <f t="shared" si="13"/>
        <v>23.004000000000001</v>
      </c>
      <c r="AA68" s="14"/>
      <c r="AB68" s="8"/>
      <c r="AC68" s="9"/>
      <c r="AD68" s="15"/>
    </row>
    <row r="69" spans="2:30" x14ac:dyDescent="0.35">
      <c r="B69" s="5"/>
      <c r="C69" s="11" t="s">
        <v>80</v>
      </c>
      <c r="D69" s="17" t="s">
        <v>20</v>
      </c>
      <c r="E69" s="17" t="s">
        <v>21</v>
      </c>
      <c r="F69" s="14">
        <v>4.17</v>
      </c>
      <c r="G69" s="14">
        <f t="shared" si="0"/>
        <v>0.83400000000000007</v>
      </c>
      <c r="H69" s="18">
        <f t="shared" si="1"/>
        <v>5.0039999999999996</v>
      </c>
      <c r="I69" s="14">
        <v>5.83</v>
      </c>
      <c r="J69" s="14">
        <f t="shared" si="2"/>
        <v>1.1660000000000001</v>
      </c>
      <c r="K69" s="18">
        <f t="shared" si="3"/>
        <v>6.9960000000000004</v>
      </c>
      <c r="L69" s="14">
        <v>8.33</v>
      </c>
      <c r="M69" s="14">
        <f t="shared" si="4"/>
        <v>1.6660000000000001</v>
      </c>
      <c r="N69" s="18">
        <f t="shared" si="5"/>
        <v>9.9960000000000004</v>
      </c>
      <c r="O69" s="14">
        <v>10.83</v>
      </c>
      <c r="P69" s="14">
        <f t="shared" si="6"/>
        <v>2.1659999999999999</v>
      </c>
      <c r="Q69" s="18">
        <f t="shared" si="7"/>
        <v>12.996</v>
      </c>
      <c r="R69" s="14">
        <v>12.5</v>
      </c>
      <c r="S69" s="14">
        <f t="shared" si="8"/>
        <v>2.5</v>
      </c>
      <c r="T69" s="18">
        <f t="shared" si="9"/>
        <v>15</v>
      </c>
      <c r="U69" s="14">
        <v>15.83</v>
      </c>
      <c r="V69" s="14">
        <f t="shared" si="10"/>
        <v>3.1660000000000004</v>
      </c>
      <c r="W69" s="18">
        <f t="shared" si="11"/>
        <v>18.996000000000002</v>
      </c>
      <c r="X69" s="14">
        <v>19.170000000000002</v>
      </c>
      <c r="Y69" s="14">
        <f t="shared" si="12"/>
        <v>3.8340000000000005</v>
      </c>
      <c r="Z69" s="18">
        <f t="shared" si="13"/>
        <v>23.004000000000001</v>
      </c>
      <c r="AA69" s="14"/>
      <c r="AB69" s="8"/>
      <c r="AC69" s="9"/>
      <c r="AD69" s="15"/>
    </row>
    <row r="70" spans="2:30" x14ac:dyDescent="0.35">
      <c r="B70" s="5"/>
      <c r="C70" s="11" t="s">
        <v>81</v>
      </c>
      <c r="D70" s="17" t="s">
        <v>20</v>
      </c>
      <c r="E70" s="17" t="s">
        <v>21</v>
      </c>
      <c r="F70" s="14">
        <v>4.17</v>
      </c>
      <c r="G70" s="14">
        <f t="shared" si="0"/>
        <v>0.83400000000000007</v>
      </c>
      <c r="H70" s="18">
        <f t="shared" si="1"/>
        <v>5.0039999999999996</v>
      </c>
      <c r="I70" s="14">
        <v>5.83</v>
      </c>
      <c r="J70" s="14">
        <f t="shared" si="2"/>
        <v>1.1660000000000001</v>
      </c>
      <c r="K70" s="18">
        <f t="shared" si="3"/>
        <v>6.9960000000000004</v>
      </c>
      <c r="L70" s="14">
        <v>8.33</v>
      </c>
      <c r="M70" s="14">
        <f t="shared" si="4"/>
        <v>1.6660000000000001</v>
      </c>
      <c r="N70" s="18">
        <f t="shared" si="5"/>
        <v>9.9960000000000004</v>
      </c>
      <c r="O70" s="14">
        <v>10.83</v>
      </c>
      <c r="P70" s="14">
        <f t="shared" si="6"/>
        <v>2.1659999999999999</v>
      </c>
      <c r="Q70" s="18">
        <f t="shared" si="7"/>
        <v>12.996</v>
      </c>
      <c r="R70" s="14">
        <v>12.5</v>
      </c>
      <c r="S70" s="14">
        <f t="shared" si="8"/>
        <v>2.5</v>
      </c>
      <c r="T70" s="18">
        <f t="shared" si="9"/>
        <v>15</v>
      </c>
      <c r="U70" s="14">
        <v>15.83</v>
      </c>
      <c r="V70" s="14">
        <f t="shared" si="10"/>
        <v>3.1660000000000004</v>
      </c>
      <c r="W70" s="18">
        <f t="shared" si="11"/>
        <v>18.996000000000002</v>
      </c>
      <c r="X70" s="14">
        <v>19.170000000000002</v>
      </c>
      <c r="Y70" s="14">
        <f t="shared" si="12"/>
        <v>3.8340000000000005</v>
      </c>
      <c r="Z70" s="18">
        <f t="shared" si="13"/>
        <v>23.004000000000001</v>
      </c>
      <c r="AA70" s="14"/>
      <c r="AB70" s="8"/>
      <c r="AC70" s="9"/>
      <c r="AD70" s="15"/>
    </row>
    <row r="71" spans="2:30" x14ac:dyDescent="0.35">
      <c r="B71" s="5">
        <v>12</v>
      </c>
      <c r="C71" s="46" t="s">
        <v>82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8"/>
      <c r="AD71" s="15"/>
    </row>
    <row r="72" spans="2:30" x14ac:dyDescent="0.35">
      <c r="B72" s="19"/>
      <c r="C72" s="6" t="s">
        <v>83</v>
      </c>
      <c r="D72" s="7" t="s">
        <v>20</v>
      </c>
      <c r="E72" s="7" t="s">
        <v>21</v>
      </c>
      <c r="F72" s="14">
        <v>4.17</v>
      </c>
      <c r="G72" s="8">
        <f t="shared" si="0"/>
        <v>0.83400000000000007</v>
      </c>
      <c r="H72" s="9">
        <f t="shared" si="1"/>
        <v>5.0039999999999996</v>
      </c>
      <c r="I72" s="14">
        <v>5</v>
      </c>
      <c r="J72" s="8">
        <f t="shared" si="2"/>
        <v>1</v>
      </c>
      <c r="K72" s="9">
        <f t="shared" si="3"/>
        <v>6</v>
      </c>
      <c r="L72" s="14">
        <v>5.83</v>
      </c>
      <c r="M72" s="8">
        <f t="shared" si="4"/>
        <v>1.1660000000000001</v>
      </c>
      <c r="N72" s="9">
        <f t="shared" si="5"/>
        <v>6.9960000000000004</v>
      </c>
      <c r="O72" s="14">
        <v>6.67</v>
      </c>
      <c r="P72" s="8">
        <f t="shared" si="6"/>
        <v>1.3340000000000001</v>
      </c>
      <c r="Q72" s="9">
        <f t="shared" si="7"/>
        <v>8.0039999999999996</v>
      </c>
      <c r="R72" s="14">
        <v>10</v>
      </c>
      <c r="S72" s="8">
        <f t="shared" si="8"/>
        <v>2</v>
      </c>
      <c r="T72" s="9">
        <f t="shared" si="9"/>
        <v>12</v>
      </c>
      <c r="U72" s="14">
        <v>11.67</v>
      </c>
      <c r="V72" s="8">
        <f t="shared" si="10"/>
        <v>2.3340000000000001</v>
      </c>
      <c r="W72" s="9">
        <f t="shared" si="11"/>
        <v>14.004</v>
      </c>
      <c r="X72" s="14">
        <v>13.33</v>
      </c>
      <c r="Y72" s="8">
        <f t="shared" si="12"/>
        <v>2.6660000000000004</v>
      </c>
      <c r="Z72" s="9">
        <f t="shared" si="13"/>
        <v>15.996</v>
      </c>
      <c r="AA72" s="14"/>
      <c r="AB72" s="8"/>
      <c r="AC72" s="9"/>
      <c r="AD72" s="15"/>
    </row>
    <row r="73" spans="2:30" x14ac:dyDescent="0.35">
      <c r="B73" s="20"/>
      <c r="C73" s="6" t="s">
        <v>84</v>
      </c>
      <c r="D73" s="7" t="s">
        <v>20</v>
      </c>
      <c r="E73" s="7" t="s">
        <v>21</v>
      </c>
      <c r="F73" s="14">
        <v>5.83</v>
      </c>
      <c r="G73" s="8">
        <f t="shared" si="0"/>
        <v>1.1660000000000001</v>
      </c>
      <c r="H73" s="9">
        <f t="shared" si="1"/>
        <v>6.9960000000000004</v>
      </c>
      <c r="I73" s="14">
        <v>8.33</v>
      </c>
      <c r="J73" s="8">
        <f t="shared" si="2"/>
        <v>1.6660000000000001</v>
      </c>
      <c r="K73" s="9">
        <f t="shared" si="3"/>
        <v>9.9960000000000004</v>
      </c>
      <c r="L73" s="14">
        <v>10.83</v>
      </c>
      <c r="M73" s="8">
        <f t="shared" si="4"/>
        <v>2.1659999999999999</v>
      </c>
      <c r="N73" s="9">
        <f t="shared" si="5"/>
        <v>12.996</v>
      </c>
      <c r="O73" s="14">
        <v>12.5</v>
      </c>
      <c r="P73" s="8">
        <f t="shared" si="6"/>
        <v>2.5</v>
      </c>
      <c r="Q73" s="9">
        <f t="shared" si="7"/>
        <v>15</v>
      </c>
      <c r="R73" s="14">
        <v>16.670000000000002</v>
      </c>
      <c r="S73" s="8">
        <f t="shared" si="8"/>
        <v>3.3340000000000005</v>
      </c>
      <c r="T73" s="9">
        <f t="shared" si="9"/>
        <v>20.004000000000001</v>
      </c>
      <c r="U73" s="14"/>
      <c r="V73" s="8"/>
      <c r="W73" s="9"/>
      <c r="X73" s="14"/>
      <c r="Y73" s="8"/>
      <c r="Z73" s="9"/>
      <c r="AA73" s="14"/>
      <c r="AB73" s="8"/>
      <c r="AC73" s="9"/>
      <c r="AD73" s="15"/>
    </row>
    <row r="74" spans="2:30" x14ac:dyDescent="0.35">
      <c r="B74" s="20">
        <v>13</v>
      </c>
      <c r="C74" s="25" t="s">
        <v>85</v>
      </c>
      <c r="D74" s="7" t="s">
        <v>20</v>
      </c>
      <c r="E74" s="7" t="s">
        <v>21</v>
      </c>
      <c r="F74" s="14">
        <v>3.33</v>
      </c>
      <c r="G74" s="8">
        <f t="shared" si="0"/>
        <v>0.66600000000000004</v>
      </c>
      <c r="H74" s="9">
        <f t="shared" si="1"/>
        <v>3.996</v>
      </c>
      <c r="I74" s="14">
        <v>4.17</v>
      </c>
      <c r="J74" s="8">
        <f t="shared" si="2"/>
        <v>0.83400000000000007</v>
      </c>
      <c r="K74" s="9">
        <f t="shared" si="3"/>
        <v>5.0039999999999996</v>
      </c>
      <c r="L74" s="14">
        <v>5</v>
      </c>
      <c r="M74" s="8">
        <f t="shared" si="4"/>
        <v>1</v>
      </c>
      <c r="N74" s="9">
        <f t="shared" si="5"/>
        <v>6</v>
      </c>
      <c r="O74" s="14">
        <v>5.83</v>
      </c>
      <c r="P74" s="8">
        <f t="shared" si="6"/>
        <v>1.1660000000000001</v>
      </c>
      <c r="Q74" s="9">
        <f t="shared" si="7"/>
        <v>6.9960000000000004</v>
      </c>
      <c r="R74" s="14">
        <v>6.67</v>
      </c>
      <c r="S74" s="8">
        <f t="shared" si="8"/>
        <v>1.3340000000000001</v>
      </c>
      <c r="T74" s="9">
        <f t="shared" si="9"/>
        <v>8.0039999999999996</v>
      </c>
      <c r="U74" s="14"/>
      <c r="V74" s="8"/>
      <c r="W74" s="9"/>
      <c r="X74" s="14"/>
      <c r="Y74" s="8"/>
      <c r="Z74" s="9"/>
      <c r="AA74" s="14"/>
      <c r="AB74" s="8"/>
      <c r="AC74" s="9"/>
      <c r="AD74" s="15"/>
    </row>
    <row r="75" spans="2:30" x14ac:dyDescent="0.35">
      <c r="B75" s="20">
        <v>14</v>
      </c>
      <c r="C75" s="25" t="s">
        <v>86</v>
      </c>
      <c r="D75" s="7" t="s">
        <v>20</v>
      </c>
      <c r="E75" s="7" t="s">
        <v>21</v>
      </c>
      <c r="F75" s="14">
        <v>4.17</v>
      </c>
      <c r="G75" s="8">
        <f t="shared" si="0"/>
        <v>0.83400000000000007</v>
      </c>
      <c r="H75" s="9">
        <f t="shared" si="1"/>
        <v>5.0039999999999996</v>
      </c>
      <c r="I75" s="14">
        <v>5</v>
      </c>
      <c r="J75" s="8">
        <f t="shared" si="2"/>
        <v>1</v>
      </c>
      <c r="K75" s="9">
        <f t="shared" si="3"/>
        <v>6</v>
      </c>
      <c r="L75" s="14">
        <v>5.83</v>
      </c>
      <c r="M75" s="8">
        <f t="shared" si="4"/>
        <v>1.1660000000000001</v>
      </c>
      <c r="N75" s="9">
        <f t="shared" si="5"/>
        <v>6.9960000000000004</v>
      </c>
      <c r="O75" s="14">
        <v>6.67</v>
      </c>
      <c r="P75" s="8">
        <f t="shared" si="6"/>
        <v>1.3340000000000001</v>
      </c>
      <c r="Q75" s="9">
        <f t="shared" si="7"/>
        <v>8.0039999999999996</v>
      </c>
      <c r="R75" s="14">
        <v>10</v>
      </c>
      <c r="S75" s="8">
        <f t="shared" si="8"/>
        <v>2</v>
      </c>
      <c r="T75" s="9">
        <f t="shared" si="9"/>
        <v>12</v>
      </c>
      <c r="U75" s="14"/>
      <c r="V75" s="8"/>
      <c r="W75" s="9"/>
      <c r="X75" s="14"/>
      <c r="Y75" s="8"/>
      <c r="Z75" s="9"/>
      <c r="AA75" s="14"/>
      <c r="AB75" s="8"/>
      <c r="AC75" s="9"/>
      <c r="AD75" s="15"/>
    </row>
    <row r="76" spans="2:30" x14ac:dyDescent="0.35">
      <c r="B76" s="20">
        <v>15</v>
      </c>
      <c r="C76" s="50" t="s">
        <v>87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15"/>
    </row>
    <row r="77" spans="2:30" x14ac:dyDescent="0.35">
      <c r="B77" s="20"/>
      <c r="C77" s="6" t="s">
        <v>88</v>
      </c>
      <c r="D77" s="7" t="s">
        <v>20</v>
      </c>
      <c r="E77" s="7" t="s">
        <v>21</v>
      </c>
      <c r="F77" s="14">
        <v>5.83</v>
      </c>
      <c r="G77" s="8">
        <f t="shared" si="0"/>
        <v>1.1660000000000001</v>
      </c>
      <c r="H77" s="9">
        <f t="shared" si="1"/>
        <v>6.9960000000000004</v>
      </c>
      <c r="I77" s="14">
        <v>10.83</v>
      </c>
      <c r="J77" s="8">
        <f t="shared" si="2"/>
        <v>2.1659999999999999</v>
      </c>
      <c r="K77" s="9">
        <f t="shared" si="3"/>
        <v>12.996</v>
      </c>
      <c r="L77" s="14">
        <v>15.83</v>
      </c>
      <c r="M77" s="8">
        <f t="shared" si="4"/>
        <v>3.1660000000000004</v>
      </c>
      <c r="N77" s="9">
        <f t="shared" si="5"/>
        <v>18.996000000000002</v>
      </c>
      <c r="O77" s="14">
        <v>25</v>
      </c>
      <c r="P77" s="8">
        <f t="shared" si="6"/>
        <v>5</v>
      </c>
      <c r="Q77" s="9">
        <f t="shared" si="7"/>
        <v>30</v>
      </c>
      <c r="R77" s="14">
        <v>45</v>
      </c>
      <c r="S77" s="8">
        <f t="shared" si="8"/>
        <v>9</v>
      </c>
      <c r="T77" s="9">
        <f t="shared" si="9"/>
        <v>54</v>
      </c>
      <c r="U77" s="14"/>
      <c r="V77" s="8"/>
      <c r="W77" s="9"/>
      <c r="X77" s="14"/>
      <c r="Y77" s="8"/>
      <c r="Z77" s="9"/>
      <c r="AA77" s="14"/>
      <c r="AB77" s="8"/>
      <c r="AC77" s="9"/>
      <c r="AD77" s="15"/>
    </row>
    <row r="78" spans="2:30" x14ac:dyDescent="0.35">
      <c r="B78" s="21">
        <v>16</v>
      </c>
      <c r="C78" s="49" t="s">
        <v>89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15"/>
    </row>
    <row r="79" spans="2:30" x14ac:dyDescent="0.35">
      <c r="B79" s="22"/>
      <c r="C79" s="23" t="s">
        <v>90</v>
      </c>
      <c r="D79" s="7" t="s">
        <v>20</v>
      </c>
      <c r="E79" s="7" t="s">
        <v>21</v>
      </c>
      <c r="F79" s="8">
        <v>3</v>
      </c>
      <c r="G79" s="8">
        <f>F79*0.2</f>
        <v>0.60000000000000009</v>
      </c>
      <c r="H79" s="9">
        <f>F79+G79</f>
        <v>3.6</v>
      </c>
      <c r="I79" s="8">
        <v>4</v>
      </c>
      <c r="J79" s="8">
        <f>I79*0.2</f>
        <v>0.8</v>
      </c>
      <c r="K79" s="9">
        <f>I79+J79</f>
        <v>4.8</v>
      </c>
      <c r="L79" s="8">
        <v>5</v>
      </c>
      <c r="M79" s="8">
        <f>L79*0.2</f>
        <v>1</v>
      </c>
      <c r="N79" s="9">
        <f>L79+M79</f>
        <v>6</v>
      </c>
      <c r="O79" s="8">
        <v>6.67</v>
      </c>
      <c r="P79" s="8">
        <f>O79*0.2</f>
        <v>1.3340000000000001</v>
      </c>
      <c r="Q79" s="9">
        <f>O79+P79</f>
        <v>8.0039999999999996</v>
      </c>
      <c r="R79" s="8">
        <v>7.5</v>
      </c>
      <c r="S79" s="8">
        <f>R79*0.2</f>
        <v>1.5</v>
      </c>
      <c r="T79" s="9">
        <f>R79+S79</f>
        <v>9</v>
      </c>
      <c r="U79" s="8">
        <v>10</v>
      </c>
      <c r="V79" s="8">
        <f>U79*0.2</f>
        <v>2</v>
      </c>
      <c r="W79" s="9">
        <f>U79+V79</f>
        <v>12</v>
      </c>
      <c r="X79" s="8">
        <v>11.67</v>
      </c>
      <c r="Y79" s="8">
        <f>X79*0.2</f>
        <v>2.3340000000000001</v>
      </c>
      <c r="Z79" s="9">
        <f>X79+Y79</f>
        <v>14.004</v>
      </c>
      <c r="AA79" s="8">
        <v>13.33</v>
      </c>
      <c r="AB79" s="8">
        <f>AA79*0.2</f>
        <v>2.6660000000000004</v>
      </c>
      <c r="AC79" s="9">
        <f>AA79+AB79</f>
        <v>15.996</v>
      </c>
      <c r="AD79" s="15"/>
    </row>
    <row r="80" spans="2:30" x14ac:dyDescent="0.35">
      <c r="B80" s="20">
        <v>17</v>
      </c>
      <c r="C80" s="25" t="s">
        <v>91</v>
      </c>
      <c r="D80" s="7" t="s">
        <v>20</v>
      </c>
      <c r="E80" s="7" t="s">
        <v>21</v>
      </c>
      <c r="F80" s="8">
        <v>1</v>
      </c>
      <c r="G80" s="8">
        <f>F80*0.2</f>
        <v>0.2</v>
      </c>
      <c r="H80" s="9">
        <f>F80+G80</f>
        <v>1.2</v>
      </c>
      <c r="I80" s="8">
        <f>2.08</f>
        <v>2.08</v>
      </c>
      <c r="J80" s="8">
        <f>I80*0.2</f>
        <v>0.41600000000000004</v>
      </c>
      <c r="K80" s="9">
        <f>I80+J80</f>
        <v>2.496</v>
      </c>
      <c r="L80" s="8">
        <f>3+0.33</f>
        <v>3.33</v>
      </c>
      <c r="M80" s="8">
        <f>L80*0.2</f>
        <v>0.66600000000000004</v>
      </c>
      <c r="N80" s="9">
        <f>L80+M80</f>
        <v>3.996</v>
      </c>
      <c r="O80" s="8">
        <f>4+0.58</f>
        <v>4.58</v>
      </c>
      <c r="P80" s="8">
        <f>O80*0.2</f>
        <v>0.91600000000000004</v>
      </c>
      <c r="Q80" s="9">
        <f>O80+P80</f>
        <v>5.4960000000000004</v>
      </c>
      <c r="R80" s="8">
        <f>5+0.83</f>
        <v>5.83</v>
      </c>
      <c r="S80" s="8">
        <f>R80*0.2</f>
        <v>1.1660000000000001</v>
      </c>
      <c r="T80" s="9">
        <f>R80+S80</f>
        <v>6.9960000000000004</v>
      </c>
      <c r="U80" s="8">
        <f>6.5+1</f>
        <v>7.5</v>
      </c>
      <c r="V80" s="8">
        <f>U80*0.2</f>
        <v>1.5</v>
      </c>
      <c r="W80" s="9">
        <f>U80+V80</f>
        <v>9</v>
      </c>
      <c r="X80" s="8">
        <f>7.5+1.25</f>
        <v>8.75</v>
      </c>
      <c r="Y80" s="8">
        <f>X80*0.2</f>
        <v>1.75</v>
      </c>
      <c r="Z80" s="9">
        <f>X80+Y80</f>
        <v>10.5</v>
      </c>
      <c r="AA80" s="8">
        <f>8.5+1.5</f>
        <v>10</v>
      </c>
      <c r="AB80" s="8">
        <f>AA80*0.2</f>
        <v>2</v>
      </c>
      <c r="AC80" s="9">
        <f>AA80+AB80</f>
        <v>12</v>
      </c>
      <c r="AD80" s="15"/>
    </row>
    <row r="81" spans="2:30" x14ac:dyDescent="0.35">
      <c r="B81" s="20">
        <v>18</v>
      </c>
      <c r="C81" s="25" t="s">
        <v>92</v>
      </c>
      <c r="D81" s="7" t="s">
        <v>20</v>
      </c>
      <c r="E81" s="7" t="s">
        <v>21</v>
      </c>
      <c r="F81" s="8">
        <v>2</v>
      </c>
      <c r="G81" s="8">
        <f t="shared" ref="G81:G85" si="24">F81*0.2</f>
        <v>0.4</v>
      </c>
      <c r="H81" s="9">
        <f t="shared" ref="H81:H85" si="25">F81+G81</f>
        <v>2.4</v>
      </c>
      <c r="I81" s="8">
        <f>3.5+0.25</f>
        <v>3.75</v>
      </c>
      <c r="J81" s="8">
        <f t="shared" ref="J81:J85" si="26">I81*0.2</f>
        <v>0.75</v>
      </c>
      <c r="K81" s="9">
        <f t="shared" ref="K81:K85" si="27">I81+J81</f>
        <v>4.5</v>
      </c>
      <c r="L81" s="8">
        <f>4.5+0.5</f>
        <v>5</v>
      </c>
      <c r="M81" s="8">
        <f t="shared" ref="M81:M85" si="28">L81*0.2</f>
        <v>1</v>
      </c>
      <c r="N81" s="9">
        <f t="shared" ref="N81:N85" si="29">L81+M81</f>
        <v>6</v>
      </c>
      <c r="O81" s="8">
        <f>5.5+0.75</f>
        <v>6.25</v>
      </c>
      <c r="P81" s="8">
        <f t="shared" ref="P81:P85" si="30">O81*0.2</f>
        <v>1.25</v>
      </c>
      <c r="Q81" s="9">
        <f t="shared" ref="Q81:Q85" si="31">O81+P81</f>
        <v>7.5</v>
      </c>
      <c r="R81" s="8">
        <f>7+0.92</f>
        <v>7.92</v>
      </c>
      <c r="S81" s="8">
        <f t="shared" ref="S81:S85" si="32">R81*0.2</f>
        <v>1.5840000000000001</v>
      </c>
      <c r="T81" s="9">
        <f t="shared" ref="T81:T85" si="33">R81+S81</f>
        <v>9.5039999999999996</v>
      </c>
      <c r="U81" s="8">
        <f>10+1.25</f>
        <v>11.25</v>
      </c>
      <c r="V81" s="8">
        <f t="shared" ref="V81:V85" si="34">U81*0.2</f>
        <v>2.25</v>
      </c>
      <c r="W81" s="9">
        <f t="shared" ref="W81:W85" si="35">U81+V81</f>
        <v>13.5</v>
      </c>
      <c r="X81" s="8">
        <f>12+1.33</f>
        <v>13.33</v>
      </c>
      <c r="Y81" s="8">
        <f t="shared" ref="Y81:Y85" si="36">X81*0.2</f>
        <v>2.6660000000000004</v>
      </c>
      <c r="Z81" s="9">
        <f t="shared" ref="Z81:Z85" si="37">X81+Y81</f>
        <v>15.996</v>
      </c>
      <c r="AA81" s="8">
        <f>14.5+1.33</f>
        <v>15.83</v>
      </c>
      <c r="AB81" s="8">
        <f t="shared" ref="AB81:AB85" si="38">AA81*0.2</f>
        <v>3.1660000000000004</v>
      </c>
      <c r="AC81" s="9">
        <f t="shared" ref="AC81:AC85" si="39">AA81+AB81</f>
        <v>18.996000000000002</v>
      </c>
      <c r="AD81" s="15"/>
    </row>
    <row r="82" spans="2:30" x14ac:dyDescent="0.35">
      <c r="B82" s="20">
        <v>19</v>
      </c>
      <c r="C82" s="25" t="s">
        <v>93</v>
      </c>
      <c r="D82" s="7" t="s">
        <v>20</v>
      </c>
      <c r="E82" s="7" t="s">
        <v>21</v>
      </c>
      <c r="F82" s="8">
        <v>1.5</v>
      </c>
      <c r="G82" s="8">
        <f t="shared" si="24"/>
        <v>0.30000000000000004</v>
      </c>
      <c r="H82" s="9">
        <f t="shared" si="25"/>
        <v>1.8</v>
      </c>
      <c r="I82" s="8">
        <f>3+0.33</f>
        <v>3.33</v>
      </c>
      <c r="J82" s="8">
        <f t="shared" si="26"/>
        <v>0.66600000000000004</v>
      </c>
      <c r="K82" s="9">
        <f t="shared" si="27"/>
        <v>3.996</v>
      </c>
      <c r="L82" s="8">
        <f>4+0.58</f>
        <v>4.58</v>
      </c>
      <c r="M82" s="8">
        <f t="shared" si="28"/>
        <v>0.91600000000000004</v>
      </c>
      <c r="N82" s="9">
        <f t="shared" si="29"/>
        <v>5.4960000000000004</v>
      </c>
      <c r="O82" s="8">
        <f>5+0.83</f>
        <v>5.83</v>
      </c>
      <c r="P82" s="8">
        <f t="shared" si="30"/>
        <v>1.1660000000000001</v>
      </c>
      <c r="Q82" s="9">
        <f t="shared" si="31"/>
        <v>6.9960000000000004</v>
      </c>
      <c r="R82" s="8">
        <f>6.5+1</f>
        <v>7.5</v>
      </c>
      <c r="S82" s="8">
        <f t="shared" si="32"/>
        <v>1.5</v>
      </c>
      <c r="T82" s="9">
        <f t="shared" si="33"/>
        <v>9</v>
      </c>
      <c r="U82" s="8">
        <f>9+1.42</f>
        <v>10.42</v>
      </c>
      <c r="V82" s="8">
        <f t="shared" si="34"/>
        <v>2.0840000000000001</v>
      </c>
      <c r="W82" s="9">
        <f t="shared" si="35"/>
        <v>12.504</v>
      </c>
      <c r="X82" s="8">
        <f>11+1.5</f>
        <v>12.5</v>
      </c>
      <c r="Y82" s="8">
        <f t="shared" si="36"/>
        <v>2.5</v>
      </c>
      <c r="Z82" s="9">
        <f t="shared" si="37"/>
        <v>15</v>
      </c>
      <c r="AA82" s="8">
        <f>13+2</f>
        <v>15</v>
      </c>
      <c r="AB82" s="8">
        <f t="shared" si="38"/>
        <v>3</v>
      </c>
      <c r="AC82" s="9">
        <f t="shared" si="39"/>
        <v>18</v>
      </c>
      <c r="AD82" s="15"/>
    </row>
    <row r="83" spans="2:30" ht="28.5" x14ac:dyDescent="0.35">
      <c r="B83" s="20">
        <v>20</v>
      </c>
      <c r="C83" s="25" t="s">
        <v>94</v>
      </c>
      <c r="D83" s="7" t="s">
        <v>20</v>
      </c>
      <c r="E83" s="7" t="s">
        <v>21</v>
      </c>
      <c r="F83" s="8">
        <v>0.5</v>
      </c>
      <c r="G83" s="8">
        <f t="shared" si="24"/>
        <v>0.1</v>
      </c>
      <c r="H83" s="9">
        <f t="shared" si="25"/>
        <v>0.6</v>
      </c>
      <c r="I83" s="8">
        <f>1+0.25</f>
        <v>1.25</v>
      </c>
      <c r="J83" s="8">
        <f t="shared" si="26"/>
        <v>0.25</v>
      </c>
      <c r="K83" s="9">
        <f t="shared" si="27"/>
        <v>1.5</v>
      </c>
      <c r="L83" s="8">
        <f>2+0.5</f>
        <v>2.5</v>
      </c>
      <c r="M83" s="8">
        <f t="shared" si="28"/>
        <v>0.5</v>
      </c>
      <c r="N83" s="9">
        <f t="shared" si="29"/>
        <v>3</v>
      </c>
      <c r="O83" s="8">
        <f>3.5+0.67</f>
        <v>4.17</v>
      </c>
      <c r="P83" s="8">
        <f t="shared" si="30"/>
        <v>0.83400000000000007</v>
      </c>
      <c r="Q83" s="9">
        <f t="shared" si="31"/>
        <v>5.0039999999999996</v>
      </c>
      <c r="R83" s="8">
        <f>4.5+0.92</f>
        <v>5.42</v>
      </c>
      <c r="S83" s="8">
        <f t="shared" si="32"/>
        <v>1.0840000000000001</v>
      </c>
      <c r="T83" s="9">
        <f t="shared" si="33"/>
        <v>6.5039999999999996</v>
      </c>
      <c r="U83" s="8">
        <f>6+1.08</f>
        <v>7.08</v>
      </c>
      <c r="V83" s="8">
        <f t="shared" si="34"/>
        <v>1.4160000000000001</v>
      </c>
      <c r="W83" s="9">
        <f t="shared" si="35"/>
        <v>8.4960000000000004</v>
      </c>
      <c r="X83" s="8">
        <f>8+1.58</f>
        <v>9.58</v>
      </c>
      <c r="Y83" s="8">
        <f t="shared" si="36"/>
        <v>1.9160000000000001</v>
      </c>
      <c r="Z83" s="9">
        <f t="shared" si="37"/>
        <v>11.496</v>
      </c>
      <c r="AA83" s="8">
        <f>10+1.67</f>
        <v>11.67</v>
      </c>
      <c r="AB83" s="8">
        <f t="shared" si="38"/>
        <v>2.3340000000000001</v>
      </c>
      <c r="AC83" s="9">
        <f t="shared" si="39"/>
        <v>14.004</v>
      </c>
      <c r="AD83" s="15"/>
    </row>
    <row r="84" spans="2:30" x14ac:dyDescent="0.35">
      <c r="B84" s="20">
        <v>21</v>
      </c>
      <c r="C84" s="25" t="s">
        <v>95</v>
      </c>
      <c r="D84" s="7" t="s">
        <v>20</v>
      </c>
      <c r="E84" s="7" t="s">
        <v>21</v>
      </c>
      <c r="F84" s="8">
        <v>0.5</v>
      </c>
      <c r="G84" s="8">
        <f t="shared" si="24"/>
        <v>0.1</v>
      </c>
      <c r="H84" s="9">
        <f t="shared" si="25"/>
        <v>0.6</v>
      </c>
      <c r="I84" s="8">
        <v>1.5</v>
      </c>
      <c r="J84" s="8">
        <f t="shared" si="26"/>
        <v>0.30000000000000004</v>
      </c>
      <c r="K84" s="9">
        <f t="shared" si="27"/>
        <v>1.8</v>
      </c>
      <c r="L84" s="8">
        <f>2.5+0.42</f>
        <v>2.92</v>
      </c>
      <c r="M84" s="8">
        <f t="shared" si="28"/>
        <v>0.58399999999999996</v>
      </c>
      <c r="N84" s="9">
        <f t="shared" si="29"/>
        <v>3.504</v>
      </c>
      <c r="O84" s="8">
        <f>3.5+0.67</f>
        <v>4.17</v>
      </c>
      <c r="P84" s="8">
        <f t="shared" si="30"/>
        <v>0.83400000000000007</v>
      </c>
      <c r="Q84" s="9">
        <f t="shared" si="31"/>
        <v>5.0039999999999996</v>
      </c>
      <c r="R84" s="8">
        <f>4.5+0.92</f>
        <v>5.42</v>
      </c>
      <c r="S84" s="8">
        <f t="shared" si="32"/>
        <v>1.0840000000000001</v>
      </c>
      <c r="T84" s="9">
        <f t="shared" si="33"/>
        <v>6.5039999999999996</v>
      </c>
      <c r="U84" s="8">
        <f>6+1.08</f>
        <v>7.08</v>
      </c>
      <c r="V84" s="8">
        <f t="shared" si="34"/>
        <v>1.4160000000000001</v>
      </c>
      <c r="W84" s="9">
        <f t="shared" si="35"/>
        <v>8.4960000000000004</v>
      </c>
      <c r="X84" s="8">
        <f>9+1.42</f>
        <v>10.42</v>
      </c>
      <c r="Y84" s="8">
        <f t="shared" si="36"/>
        <v>2.0840000000000001</v>
      </c>
      <c r="Z84" s="9">
        <f t="shared" si="37"/>
        <v>12.504</v>
      </c>
      <c r="AA84" s="8">
        <f>12+1.75</f>
        <v>13.75</v>
      </c>
      <c r="AB84" s="8">
        <f t="shared" si="38"/>
        <v>2.75</v>
      </c>
      <c r="AC84" s="9">
        <f t="shared" si="39"/>
        <v>16.5</v>
      </c>
      <c r="AD84" s="15"/>
    </row>
    <row r="85" spans="2:30" ht="28.5" x14ac:dyDescent="0.35">
      <c r="B85" s="20">
        <v>22</v>
      </c>
      <c r="C85" s="25" t="s">
        <v>96</v>
      </c>
      <c r="D85" s="7" t="s">
        <v>20</v>
      </c>
      <c r="E85" s="7" t="s">
        <v>21</v>
      </c>
      <c r="F85" s="14">
        <v>5.83</v>
      </c>
      <c r="G85" s="8">
        <f t="shared" si="24"/>
        <v>1.1660000000000001</v>
      </c>
      <c r="H85" s="9">
        <f t="shared" si="25"/>
        <v>6.9960000000000004</v>
      </c>
      <c r="I85" s="14">
        <v>6.67</v>
      </c>
      <c r="J85" s="8">
        <f t="shared" si="26"/>
        <v>1.3340000000000001</v>
      </c>
      <c r="K85" s="9">
        <f t="shared" si="27"/>
        <v>8.0039999999999996</v>
      </c>
      <c r="L85" s="14">
        <v>8.33</v>
      </c>
      <c r="M85" s="8">
        <f t="shared" si="28"/>
        <v>1.6660000000000001</v>
      </c>
      <c r="N85" s="9">
        <f t="shared" si="29"/>
        <v>9.9960000000000004</v>
      </c>
      <c r="O85" s="14">
        <v>10</v>
      </c>
      <c r="P85" s="8">
        <f t="shared" si="30"/>
        <v>2</v>
      </c>
      <c r="Q85" s="9">
        <f t="shared" si="31"/>
        <v>12</v>
      </c>
      <c r="R85" s="14">
        <v>11.67</v>
      </c>
      <c r="S85" s="8">
        <f t="shared" si="32"/>
        <v>2.3340000000000001</v>
      </c>
      <c r="T85" s="9">
        <f t="shared" si="33"/>
        <v>14.004</v>
      </c>
      <c r="U85" s="8">
        <v>13.33</v>
      </c>
      <c r="V85" s="8">
        <f t="shared" si="34"/>
        <v>2.6660000000000004</v>
      </c>
      <c r="W85" s="9">
        <f t="shared" si="35"/>
        <v>15.996</v>
      </c>
      <c r="X85" s="8">
        <v>15</v>
      </c>
      <c r="Y85" s="8">
        <f t="shared" si="36"/>
        <v>3</v>
      </c>
      <c r="Z85" s="9">
        <f t="shared" si="37"/>
        <v>18</v>
      </c>
      <c r="AA85" s="8">
        <v>16.670000000000002</v>
      </c>
      <c r="AB85" s="8">
        <f t="shared" si="38"/>
        <v>3.3340000000000005</v>
      </c>
      <c r="AC85" s="9">
        <f t="shared" si="39"/>
        <v>20.004000000000001</v>
      </c>
      <c r="AD85" s="15"/>
    </row>
    <row r="86" spans="2:30" x14ac:dyDescent="0.35">
      <c r="B86" s="5">
        <v>23</v>
      </c>
      <c r="C86" s="46" t="s">
        <v>97</v>
      </c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8"/>
      <c r="AD86" s="15"/>
    </row>
    <row r="87" spans="2:30" x14ac:dyDescent="0.35">
      <c r="B87" s="19"/>
      <c r="C87" s="6" t="s">
        <v>98</v>
      </c>
      <c r="D87" s="7" t="s">
        <v>20</v>
      </c>
      <c r="E87" s="7" t="s">
        <v>21</v>
      </c>
      <c r="F87" s="14">
        <v>4.17</v>
      </c>
      <c r="G87" s="8">
        <f t="shared" ref="G87:G89" si="40">F87*0.2</f>
        <v>0.83400000000000007</v>
      </c>
      <c r="H87" s="9">
        <f t="shared" ref="H87:H89" si="41">F87+G87</f>
        <v>5.0039999999999996</v>
      </c>
      <c r="I87" s="14">
        <v>5.83</v>
      </c>
      <c r="J87" s="8">
        <f t="shared" ref="J87:J89" si="42">I87*0.2</f>
        <v>1.1660000000000001</v>
      </c>
      <c r="K87" s="9">
        <f t="shared" ref="K87:K89" si="43">I87+J87</f>
        <v>6.9960000000000004</v>
      </c>
      <c r="L87" s="14">
        <v>7.5</v>
      </c>
      <c r="M87" s="8">
        <f t="shared" ref="M87:M89" si="44">L87*0.2</f>
        <v>1.5</v>
      </c>
      <c r="N87" s="9">
        <f>L87+M87</f>
        <v>9</v>
      </c>
      <c r="O87" s="14">
        <v>9.17</v>
      </c>
      <c r="P87" s="8">
        <f t="shared" ref="P87:P89" si="45">O87*0.2</f>
        <v>1.8340000000000001</v>
      </c>
      <c r="Q87" s="9">
        <f t="shared" ref="Q87:Q89" si="46">O87+P87</f>
        <v>11.004</v>
      </c>
      <c r="R87" s="14">
        <v>10.83</v>
      </c>
      <c r="S87" s="8">
        <f t="shared" ref="S87:S89" si="47">R87*0.2</f>
        <v>2.1659999999999999</v>
      </c>
      <c r="T87" s="9">
        <f t="shared" ref="T87:T89" si="48">R87+S87</f>
        <v>12.996</v>
      </c>
      <c r="U87" s="14">
        <v>12.5</v>
      </c>
      <c r="V87" s="8">
        <f t="shared" ref="V87:V89" si="49">U87*0.2</f>
        <v>2.5</v>
      </c>
      <c r="W87" s="9">
        <f t="shared" ref="W87:W89" si="50">U87+V87</f>
        <v>15</v>
      </c>
      <c r="X87" s="14">
        <v>14.17</v>
      </c>
      <c r="Y87" s="8">
        <f t="shared" ref="Y87:Y88" si="51">X87*0.2</f>
        <v>2.8340000000000001</v>
      </c>
      <c r="Z87" s="9">
        <f t="shared" ref="Z87:Z88" si="52">X87+Y87</f>
        <v>17.004000000000001</v>
      </c>
      <c r="AA87" s="14">
        <v>16.670000000000002</v>
      </c>
      <c r="AB87" s="8">
        <f t="shared" ref="AB87:AB88" si="53">AA87*0.2</f>
        <v>3.3340000000000005</v>
      </c>
      <c r="AC87" s="9">
        <f t="shared" ref="AC87:AC88" si="54">AA87+AB87</f>
        <v>20.004000000000001</v>
      </c>
      <c r="AD87" s="15"/>
    </row>
    <row r="88" spans="2:30" x14ac:dyDescent="0.35">
      <c r="B88" s="20"/>
      <c r="C88" s="6" t="s">
        <v>99</v>
      </c>
      <c r="D88" s="7" t="s">
        <v>20</v>
      </c>
      <c r="E88" s="7" t="s">
        <v>21</v>
      </c>
      <c r="F88" s="14">
        <v>4.17</v>
      </c>
      <c r="G88" s="8">
        <f t="shared" si="40"/>
        <v>0.83400000000000007</v>
      </c>
      <c r="H88" s="9">
        <f t="shared" si="41"/>
        <v>5.0039999999999996</v>
      </c>
      <c r="I88" s="14">
        <v>5.83</v>
      </c>
      <c r="J88" s="8">
        <f t="shared" si="42"/>
        <v>1.1660000000000001</v>
      </c>
      <c r="K88" s="9">
        <f t="shared" si="43"/>
        <v>6.9960000000000004</v>
      </c>
      <c r="L88" s="14">
        <v>7.5</v>
      </c>
      <c r="M88" s="8">
        <f t="shared" si="44"/>
        <v>1.5</v>
      </c>
      <c r="N88" s="9">
        <f t="shared" ref="N88:N89" si="55">L88+M88</f>
        <v>9</v>
      </c>
      <c r="O88" s="14">
        <v>9.17</v>
      </c>
      <c r="P88" s="8">
        <f t="shared" si="45"/>
        <v>1.8340000000000001</v>
      </c>
      <c r="Q88" s="9">
        <f t="shared" si="46"/>
        <v>11.004</v>
      </c>
      <c r="R88" s="14">
        <v>10.83</v>
      </c>
      <c r="S88" s="8">
        <f t="shared" si="47"/>
        <v>2.1659999999999999</v>
      </c>
      <c r="T88" s="9">
        <f t="shared" si="48"/>
        <v>12.996</v>
      </c>
      <c r="U88" s="14">
        <v>12.5</v>
      </c>
      <c r="V88" s="8">
        <f t="shared" si="49"/>
        <v>2.5</v>
      </c>
      <c r="W88" s="9">
        <f t="shared" si="50"/>
        <v>15</v>
      </c>
      <c r="X88" s="14">
        <v>14.17</v>
      </c>
      <c r="Y88" s="8">
        <f t="shared" si="51"/>
        <v>2.8340000000000001</v>
      </c>
      <c r="Z88" s="9">
        <f t="shared" si="52"/>
        <v>17.004000000000001</v>
      </c>
      <c r="AA88" s="14">
        <v>16.670000000000002</v>
      </c>
      <c r="AB88" s="8">
        <f t="shared" si="53"/>
        <v>3.3340000000000005</v>
      </c>
      <c r="AC88" s="9">
        <f t="shared" si="54"/>
        <v>20.004000000000001</v>
      </c>
      <c r="AD88" s="15"/>
    </row>
    <row r="89" spans="2:30" ht="20" customHeight="1" x14ac:dyDescent="0.35">
      <c r="B89" s="20">
        <v>24</v>
      </c>
      <c r="C89" s="25" t="s">
        <v>100</v>
      </c>
      <c r="D89" s="7" t="s">
        <v>20</v>
      </c>
      <c r="E89" s="7" t="s">
        <v>21</v>
      </c>
      <c r="F89" s="14">
        <v>5</v>
      </c>
      <c r="G89" s="8">
        <f t="shared" si="40"/>
        <v>1</v>
      </c>
      <c r="H89" s="9">
        <f t="shared" si="41"/>
        <v>6</v>
      </c>
      <c r="I89" s="14">
        <v>6.67</v>
      </c>
      <c r="J89" s="8">
        <f t="shared" si="42"/>
        <v>1.3340000000000001</v>
      </c>
      <c r="K89" s="9">
        <f t="shared" si="43"/>
        <v>8.0039999999999996</v>
      </c>
      <c r="L89" s="14">
        <v>10</v>
      </c>
      <c r="M89" s="8">
        <f t="shared" si="44"/>
        <v>2</v>
      </c>
      <c r="N89" s="9">
        <f t="shared" si="55"/>
        <v>12</v>
      </c>
      <c r="O89" s="14">
        <v>12.5</v>
      </c>
      <c r="P89" s="8">
        <f t="shared" si="45"/>
        <v>2.5</v>
      </c>
      <c r="Q89" s="9">
        <f t="shared" si="46"/>
        <v>15</v>
      </c>
      <c r="R89" s="14">
        <v>16.670000000000002</v>
      </c>
      <c r="S89" s="8">
        <f t="shared" si="47"/>
        <v>3.3340000000000005</v>
      </c>
      <c r="T89" s="9">
        <f t="shared" si="48"/>
        <v>20.004000000000001</v>
      </c>
      <c r="U89" s="14">
        <v>20</v>
      </c>
      <c r="V89" s="8">
        <f t="shared" si="49"/>
        <v>4</v>
      </c>
      <c r="W89" s="9">
        <f t="shared" si="50"/>
        <v>24</v>
      </c>
      <c r="X89" s="14"/>
      <c r="Y89" s="8"/>
      <c r="Z89" s="9"/>
      <c r="AA89" s="14"/>
      <c r="AB89" s="8"/>
      <c r="AC89" s="9"/>
      <c r="AD89" s="15"/>
    </row>
    <row r="90" spans="2:30" x14ac:dyDescent="0.35">
      <c r="B90" s="20">
        <v>25</v>
      </c>
      <c r="C90" s="50" t="s">
        <v>101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15"/>
    </row>
    <row r="91" spans="2:30" x14ac:dyDescent="0.35">
      <c r="B91" s="20"/>
      <c r="C91" s="6" t="s">
        <v>102</v>
      </c>
      <c r="D91" s="7" t="s">
        <v>20</v>
      </c>
      <c r="E91" s="7" t="s">
        <v>21</v>
      </c>
      <c r="F91" s="14">
        <v>3</v>
      </c>
      <c r="G91" s="8">
        <f t="shared" ref="G91:G98" si="56">F91*0.2</f>
        <v>0.60000000000000009</v>
      </c>
      <c r="H91" s="9">
        <f t="shared" ref="H91:H98" si="57">F91+G91</f>
        <v>3.6</v>
      </c>
      <c r="I91" s="14">
        <v>3.5</v>
      </c>
      <c r="J91" s="8">
        <f t="shared" ref="J91:J98" si="58">I91*0.2</f>
        <v>0.70000000000000007</v>
      </c>
      <c r="K91" s="9">
        <f t="shared" ref="K91:K98" si="59">I91+J91</f>
        <v>4.2</v>
      </c>
      <c r="L91" s="14">
        <v>5</v>
      </c>
      <c r="M91" s="8">
        <f t="shared" ref="M91:M98" si="60">L91*0.2</f>
        <v>1</v>
      </c>
      <c r="N91" s="9">
        <f t="shared" ref="N91:N98" si="61">L91+M91</f>
        <v>6</v>
      </c>
      <c r="O91" s="14">
        <v>6.25</v>
      </c>
      <c r="P91" s="8">
        <f t="shared" ref="P91:P98" si="62">O91*0.2</f>
        <v>1.25</v>
      </c>
      <c r="Q91" s="9">
        <f t="shared" ref="Q91:Q98" si="63">O91+P91</f>
        <v>7.5</v>
      </c>
      <c r="R91" s="14">
        <v>7.08</v>
      </c>
      <c r="S91" s="8">
        <f t="shared" ref="S91:S98" si="64">R91*0.2</f>
        <v>1.4160000000000001</v>
      </c>
      <c r="T91" s="9">
        <f t="shared" ref="T91:T98" si="65">R91+S91</f>
        <v>8.4960000000000004</v>
      </c>
      <c r="U91" s="14">
        <v>8.33</v>
      </c>
      <c r="V91" s="8">
        <f t="shared" ref="V91:V92" si="66">U91*0.2</f>
        <v>1.6660000000000001</v>
      </c>
      <c r="W91" s="9">
        <f t="shared" ref="W91:W92" si="67">U91+V91</f>
        <v>9.9960000000000004</v>
      </c>
      <c r="X91" s="14">
        <v>10.42</v>
      </c>
      <c r="Y91" s="8">
        <f t="shared" ref="Y91:Y92" si="68">X91*0.2</f>
        <v>2.0840000000000001</v>
      </c>
      <c r="Z91" s="9">
        <f t="shared" ref="Z91:Z92" si="69">X91+Y91</f>
        <v>12.504</v>
      </c>
      <c r="AA91" s="14">
        <v>12.5</v>
      </c>
      <c r="AB91" s="8">
        <f t="shared" ref="AB91:AB92" si="70">AA91*0.2</f>
        <v>2.5</v>
      </c>
      <c r="AC91" s="9">
        <f t="shared" ref="AC91:AC92" si="71">AA91+AB91</f>
        <v>15</v>
      </c>
      <c r="AD91" s="15"/>
    </row>
    <row r="92" spans="2:30" x14ac:dyDescent="0.35">
      <c r="B92" s="20"/>
      <c r="C92" s="6" t="s">
        <v>114</v>
      </c>
      <c r="D92" s="7" t="s">
        <v>20</v>
      </c>
      <c r="E92" s="7" t="s">
        <v>21</v>
      </c>
      <c r="F92" s="14">
        <v>3</v>
      </c>
      <c r="G92" s="8">
        <f t="shared" ref="G92" si="72">F92*0.2</f>
        <v>0.60000000000000009</v>
      </c>
      <c r="H92" s="9">
        <f t="shared" ref="H92" si="73">F92+G92</f>
        <v>3.6</v>
      </c>
      <c r="I92" s="14">
        <v>3.5</v>
      </c>
      <c r="J92" s="8">
        <f t="shared" ref="J92" si="74">I92*0.2</f>
        <v>0.70000000000000007</v>
      </c>
      <c r="K92" s="9">
        <f t="shared" ref="K92" si="75">I92+J92</f>
        <v>4.2</v>
      </c>
      <c r="L92" s="14">
        <v>5</v>
      </c>
      <c r="M92" s="8">
        <f t="shared" ref="M92" si="76">L92*0.2</f>
        <v>1</v>
      </c>
      <c r="N92" s="9">
        <f t="shared" ref="N92" si="77">L92+M92</f>
        <v>6</v>
      </c>
      <c r="O92" s="14">
        <v>6.25</v>
      </c>
      <c r="P92" s="8">
        <f t="shared" ref="P92" si="78">O92*0.2</f>
        <v>1.25</v>
      </c>
      <c r="Q92" s="9">
        <f t="shared" ref="Q92" si="79">O92+P92</f>
        <v>7.5</v>
      </c>
      <c r="R92" s="14">
        <v>7.08</v>
      </c>
      <c r="S92" s="8">
        <f t="shared" ref="S92" si="80">R92*0.2</f>
        <v>1.4160000000000001</v>
      </c>
      <c r="T92" s="9">
        <f t="shared" ref="T92" si="81">R92+S92</f>
        <v>8.4960000000000004</v>
      </c>
      <c r="U92" s="14">
        <v>8.33</v>
      </c>
      <c r="V92" s="8">
        <f t="shared" si="66"/>
        <v>1.6660000000000001</v>
      </c>
      <c r="W92" s="9">
        <f t="shared" si="67"/>
        <v>9.9960000000000004</v>
      </c>
      <c r="X92" s="14">
        <v>10.42</v>
      </c>
      <c r="Y92" s="8">
        <f t="shared" si="68"/>
        <v>2.0840000000000001</v>
      </c>
      <c r="Z92" s="9">
        <f t="shared" si="69"/>
        <v>12.504</v>
      </c>
      <c r="AA92" s="14">
        <v>12.5</v>
      </c>
      <c r="AB92" s="8">
        <f t="shared" si="70"/>
        <v>2.5</v>
      </c>
      <c r="AC92" s="9">
        <f t="shared" si="71"/>
        <v>15</v>
      </c>
      <c r="AD92" s="15"/>
    </row>
    <row r="93" spans="2:30" x14ac:dyDescent="0.35">
      <c r="B93" s="21"/>
      <c r="C93" s="6" t="s">
        <v>103</v>
      </c>
      <c r="D93" s="7" t="s">
        <v>20</v>
      </c>
      <c r="E93" s="7" t="s">
        <v>21</v>
      </c>
      <c r="F93" s="14">
        <v>2.5</v>
      </c>
      <c r="G93" s="8">
        <f t="shared" si="56"/>
        <v>0.5</v>
      </c>
      <c r="H93" s="9">
        <f>F93+G93</f>
        <v>3</v>
      </c>
      <c r="I93" s="14">
        <v>3.33</v>
      </c>
      <c r="J93" s="8">
        <f t="shared" si="58"/>
        <v>0.66600000000000004</v>
      </c>
      <c r="K93" s="9">
        <f t="shared" si="59"/>
        <v>3.996</v>
      </c>
      <c r="L93" s="14">
        <v>4.17</v>
      </c>
      <c r="M93" s="8">
        <f t="shared" si="60"/>
        <v>0.83400000000000007</v>
      </c>
      <c r="N93" s="9">
        <f t="shared" si="61"/>
        <v>5.0039999999999996</v>
      </c>
      <c r="O93" s="14">
        <v>5</v>
      </c>
      <c r="P93" s="8">
        <f t="shared" si="62"/>
        <v>1</v>
      </c>
      <c r="Q93" s="9">
        <f t="shared" si="63"/>
        <v>6</v>
      </c>
      <c r="R93" s="14">
        <v>5.83</v>
      </c>
      <c r="S93" s="8">
        <f t="shared" si="64"/>
        <v>1.1660000000000001</v>
      </c>
      <c r="T93" s="9">
        <f t="shared" si="65"/>
        <v>6.9960000000000004</v>
      </c>
      <c r="U93" s="14">
        <v>7.92</v>
      </c>
      <c r="V93" s="8">
        <f t="shared" ref="V93:V98" si="82">U93*0.2</f>
        <v>1.5840000000000001</v>
      </c>
      <c r="W93" s="9">
        <f t="shared" ref="W93:W98" si="83">U93+V93</f>
        <v>9.5039999999999996</v>
      </c>
      <c r="X93" s="14">
        <v>10</v>
      </c>
      <c r="Y93" s="8">
        <f t="shared" ref="Y93:Y98" si="84">X93*0.2</f>
        <v>2</v>
      </c>
      <c r="Z93" s="9">
        <f t="shared" ref="Z93:Z98" si="85">X93+Y93</f>
        <v>12</v>
      </c>
      <c r="AA93" s="14">
        <v>13.33</v>
      </c>
      <c r="AB93" s="8">
        <f t="shared" ref="AB93" si="86">AA93*0.2</f>
        <v>2.6660000000000004</v>
      </c>
      <c r="AC93" s="9">
        <f t="shared" ref="AC93" si="87">AA93+AB93</f>
        <v>15.996</v>
      </c>
      <c r="AD93" s="15"/>
    </row>
    <row r="94" spans="2:30" x14ac:dyDescent="0.35">
      <c r="B94" s="24">
        <v>26</v>
      </c>
      <c r="C94" s="13" t="s">
        <v>104</v>
      </c>
      <c r="D94" s="7" t="s">
        <v>20</v>
      </c>
      <c r="E94" s="7" t="s">
        <v>21</v>
      </c>
      <c r="F94" s="14">
        <v>5.83</v>
      </c>
      <c r="G94" s="8">
        <f t="shared" si="56"/>
        <v>1.1660000000000001</v>
      </c>
      <c r="H94" s="9">
        <f t="shared" si="57"/>
        <v>6.9960000000000004</v>
      </c>
      <c r="I94" s="14">
        <v>6.67</v>
      </c>
      <c r="J94" s="8">
        <f t="shared" si="58"/>
        <v>1.3340000000000001</v>
      </c>
      <c r="K94" s="9">
        <f t="shared" si="59"/>
        <v>8.0039999999999996</v>
      </c>
      <c r="L94" s="14">
        <v>8.33</v>
      </c>
      <c r="M94" s="8">
        <f t="shared" si="60"/>
        <v>1.6660000000000001</v>
      </c>
      <c r="N94" s="9">
        <f t="shared" si="61"/>
        <v>9.9960000000000004</v>
      </c>
      <c r="O94" s="14">
        <v>10</v>
      </c>
      <c r="P94" s="8">
        <f t="shared" si="62"/>
        <v>2</v>
      </c>
      <c r="Q94" s="9">
        <f t="shared" si="63"/>
        <v>12</v>
      </c>
      <c r="R94" s="14">
        <v>12.5</v>
      </c>
      <c r="S94" s="8">
        <f t="shared" si="64"/>
        <v>2.5</v>
      </c>
      <c r="T94" s="9">
        <f t="shared" si="65"/>
        <v>15</v>
      </c>
      <c r="U94" s="14">
        <v>15</v>
      </c>
      <c r="V94" s="8">
        <f t="shared" si="82"/>
        <v>3</v>
      </c>
      <c r="W94" s="9">
        <f t="shared" si="83"/>
        <v>18</v>
      </c>
      <c r="X94" s="14">
        <v>16.670000000000002</v>
      </c>
      <c r="Y94" s="8">
        <f t="shared" si="84"/>
        <v>3.3340000000000005</v>
      </c>
      <c r="Z94" s="9">
        <f t="shared" si="85"/>
        <v>20.004000000000001</v>
      </c>
      <c r="AA94" s="14"/>
      <c r="AB94" s="8"/>
      <c r="AC94" s="9"/>
      <c r="AD94" s="15"/>
    </row>
    <row r="95" spans="2:30" x14ac:dyDescent="0.35">
      <c r="B95" s="24">
        <v>27</v>
      </c>
      <c r="C95" s="13" t="s">
        <v>105</v>
      </c>
      <c r="D95" s="7" t="s">
        <v>20</v>
      </c>
      <c r="E95" s="7" t="s">
        <v>21</v>
      </c>
      <c r="F95" s="14">
        <v>1.67</v>
      </c>
      <c r="G95" s="8">
        <f t="shared" si="56"/>
        <v>0.33400000000000002</v>
      </c>
      <c r="H95" s="9">
        <f t="shared" si="57"/>
        <v>2.004</v>
      </c>
      <c r="I95" s="14">
        <v>2.92</v>
      </c>
      <c r="J95" s="8">
        <f t="shared" si="58"/>
        <v>0.58399999999999996</v>
      </c>
      <c r="K95" s="9">
        <f t="shared" si="59"/>
        <v>3.504</v>
      </c>
      <c r="L95" s="14">
        <v>3.75</v>
      </c>
      <c r="M95" s="8">
        <f t="shared" si="60"/>
        <v>0.75</v>
      </c>
      <c r="N95" s="9">
        <f t="shared" si="61"/>
        <v>4.5</v>
      </c>
      <c r="O95" s="14">
        <v>5</v>
      </c>
      <c r="P95" s="8">
        <f t="shared" si="62"/>
        <v>1</v>
      </c>
      <c r="Q95" s="9">
        <f t="shared" si="63"/>
        <v>6</v>
      </c>
      <c r="R95" s="14">
        <v>6.25</v>
      </c>
      <c r="S95" s="8">
        <f t="shared" si="64"/>
        <v>1.25</v>
      </c>
      <c r="T95" s="9">
        <f t="shared" si="65"/>
        <v>7.5</v>
      </c>
      <c r="U95" s="14">
        <v>7.5</v>
      </c>
      <c r="V95" s="8">
        <f t="shared" si="82"/>
        <v>1.5</v>
      </c>
      <c r="W95" s="9">
        <f t="shared" si="83"/>
        <v>9</v>
      </c>
      <c r="X95" s="14">
        <v>8.75</v>
      </c>
      <c r="Y95" s="8">
        <f t="shared" si="84"/>
        <v>1.75</v>
      </c>
      <c r="Z95" s="9">
        <f t="shared" si="85"/>
        <v>10.5</v>
      </c>
      <c r="AA95" s="14">
        <v>10</v>
      </c>
      <c r="AB95" s="8">
        <f t="shared" ref="AB95" si="88">AA95*0.2</f>
        <v>2</v>
      </c>
      <c r="AC95" s="9">
        <f t="shared" ref="AC95" si="89">AA95+AB95</f>
        <v>12</v>
      </c>
      <c r="AD95" s="15"/>
    </row>
    <row r="96" spans="2:30" x14ac:dyDescent="0.35">
      <c r="B96" s="24">
        <v>28</v>
      </c>
      <c r="C96" s="13" t="s">
        <v>106</v>
      </c>
      <c r="D96" s="7" t="s">
        <v>20</v>
      </c>
      <c r="E96" s="7" t="s">
        <v>21</v>
      </c>
      <c r="F96" s="8">
        <v>8.33</v>
      </c>
      <c r="G96" s="8">
        <f t="shared" si="56"/>
        <v>1.6660000000000001</v>
      </c>
      <c r="H96" s="9">
        <f t="shared" si="57"/>
        <v>9.9960000000000004</v>
      </c>
      <c r="I96" s="8">
        <v>10.83</v>
      </c>
      <c r="J96" s="8">
        <f t="shared" si="58"/>
        <v>2.1659999999999999</v>
      </c>
      <c r="K96" s="9">
        <f t="shared" si="59"/>
        <v>12.996</v>
      </c>
      <c r="L96" s="8">
        <v>12.5</v>
      </c>
      <c r="M96" s="8">
        <f t="shared" si="60"/>
        <v>2.5</v>
      </c>
      <c r="N96" s="9">
        <f t="shared" si="61"/>
        <v>15</v>
      </c>
      <c r="O96" s="8">
        <v>15.83</v>
      </c>
      <c r="P96" s="8">
        <f t="shared" si="62"/>
        <v>3.1660000000000004</v>
      </c>
      <c r="Q96" s="9">
        <f t="shared" si="63"/>
        <v>18.996000000000002</v>
      </c>
      <c r="R96" s="8">
        <v>18.329999999999998</v>
      </c>
      <c r="S96" s="8">
        <f t="shared" si="64"/>
        <v>3.6659999999999999</v>
      </c>
      <c r="T96" s="9">
        <f t="shared" si="65"/>
        <v>21.995999999999999</v>
      </c>
      <c r="U96" s="8">
        <v>26.67</v>
      </c>
      <c r="V96" s="8">
        <f t="shared" si="82"/>
        <v>5.3340000000000005</v>
      </c>
      <c r="W96" s="9">
        <f t="shared" si="83"/>
        <v>32.004000000000005</v>
      </c>
      <c r="X96" s="8">
        <v>33.33</v>
      </c>
      <c r="Y96" s="8">
        <f t="shared" si="84"/>
        <v>6.6660000000000004</v>
      </c>
      <c r="Z96" s="9">
        <f t="shared" si="85"/>
        <v>39.995999999999995</v>
      </c>
      <c r="AA96" s="14">
        <v>0</v>
      </c>
      <c r="AB96" s="8">
        <v>0</v>
      </c>
      <c r="AC96" s="9">
        <v>0</v>
      </c>
      <c r="AD96" s="15"/>
    </row>
    <row r="97" spans="2:30" x14ac:dyDescent="0.35">
      <c r="B97" s="24">
        <v>29</v>
      </c>
      <c r="C97" s="13" t="s">
        <v>107</v>
      </c>
      <c r="D97" s="7" t="s">
        <v>20</v>
      </c>
      <c r="E97" s="7" t="s">
        <v>21</v>
      </c>
      <c r="F97" s="14">
        <v>5.83</v>
      </c>
      <c r="G97" s="8">
        <f t="shared" si="56"/>
        <v>1.1660000000000001</v>
      </c>
      <c r="H97" s="9">
        <f t="shared" si="57"/>
        <v>6.9960000000000004</v>
      </c>
      <c r="I97" s="14">
        <v>6.67</v>
      </c>
      <c r="J97" s="8">
        <f t="shared" si="58"/>
        <v>1.3340000000000001</v>
      </c>
      <c r="K97" s="9">
        <f t="shared" si="59"/>
        <v>8.0039999999999996</v>
      </c>
      <c r="L97" s="14">
        <v>8.33</v>
      </c>
      <c r="M97" s="8">
        <f t="shared" si="60"/>
        <v>1.6660000000000001</v>
      </c>
      <c r="N97" s="9">
        <f t="shared" si="61"/>
        <v>9.9960000000000004</v>
      </c>
      <c r="O97" s="14">
        <v>10</v>
      </c>
      <c r="P97" s="8">
        <f t="shared" si="62"/>
        <v>2</v>
      </c>
      <c r="Q97" s="9">
        <f t="shared" si="63"/>
        <v>12</v>
      </c>
      <c r="R97" s="14">
        <v>12.5</v>
      </c>
      <c r="S97" s="8">
        <f t="shared" si="64"/>
        <v>2.5</v>
      </c>
      <c r="T97" s="9">
        <f t="shared" si="65"/>
        <v>15</v>
      </c>
      <c r="U97" s="14">
        <v>15</v>
      </c>
      <c r="V97" s="8">
        <f t="shared" si="82"/>
        <v>3</v>
      </c>
      <c r="W97" s="9">
        <f t="shared" si="83"/>
        <v>18</v>
      </c>
      <c r="X97" s="14">
        <v>16.670000000000002</v>
      </c>
      <c r="Y97" s="8">
        <f t="shared" si="84"/>
        <v>3.3340000000000005</v>
      </c>
      <c r="Z97" s="9">
        <f t="shared" si="85"/>
        <v>20.004000000000001</v>
      </c>
      <c r="AA97" s="14"/>
      <c r="AB97" s="8"/>
      <c r="AC97" s="9"/>
      <c r="AD97" s="15"/>
    </row>
    <row r="98" spans="2:30" x14ac:dyDescent="0.35">
      <c r="B98" s="21">
        <v>30</v>
      </c>
      <c r="C98" s="25" t="s">
        <v>108</v>
      </c>
      <c r="D98" s="7" t="s">
        <v>20</v>
      </c>
      <c r="E98" s="7" t="s">
        <v>21</v>
      </c>
      <c r="F98" s="8">
        <v>2</v>
      </c>
      <c r="G98" s="8">
        <f t="shared" si="56"/>
        <v>0.4</v>
      </c>
      <c r="H98" s="9">
        <f t="shared" si="57"/>
        <v>2.4</v>
      </c>
      <c r="I98" s="8">
        <f>3.5+0.25</f>
        <v>3.75</v>
      </c>
      <c r="J98" s="8">
        <f t="shared" si="58"/>
        <v>0.75</v>
      </c>
      <c r="K98" s="9">
        <f t="shared" si="59"/>
        <v>4.5</v>
      </c>
      <c r="L98" s="8">
        <f>4.5+0.5</f>
        <v>5</v>
      </c>
      <c r="M98" s="8">
        <f t="shared" si="60"/>
        <v>1</v>
      </c>
      <c r="N98" s="9">
        <f t="shared" si="61"/>
        <v>6</v>
      </c>
      <c r="O98" s="8">
        <f>5.5+0.75</f>
        <v>6.25</v>
      </c>
      <c r="P98" s="8">
        <f t="shared" si="62"/>
        <v>1.25</v>
      </c>
      <c r="Q98" s="9">
        <f t="shared" si="63"/>
        <v>7.5</v>
      </c>
      <c r="R98" s="8">
        <f>7+0.92</f>
        <v>7.92</v>
      </c>
      <c r="S98" s="8">
        <f t="shared" si="64"/>
        <v>1.5840000000000001</v>
      </c>
      <c r="T98" s="9">
        <f t="shared" si="65"/>
        <v>9.5039999999999996</v>
      </c>
      <c r="U98" s="8">
        <f>10+1.25</f>
        <v>11.25</v>
      </c>
      <c r="V98" s="8">
        <f t="shared" si="82"/>
        <v>2.25</v>
      </c>
      <c r="W98" s="9">
        <f t="shared" si="83"/>
        <v>13.5</v>
      </c>
      <c r="X98" s="8">
        <f>12+1.33</f>
        <v>13.33</v>
      </c>
      <c r="Y98" s="8">
        <f t="shared" si="84"/>
        <v>2.6660000000000004</v>
      </c>
      <c r="Z98" s="9">
        <f t="shared" si="85"/>
        <v>15.996</v>
      </c>
      <c r="AA98" s="8">
        <f>14.5+1.33</f>
        <v>15.83</v>
      </c>
      <c r="AB98" s="8">
        <f t="shared" ref="AB98" si="90">AA98*0.2</f>
        <v>3.1660000000000004</v>
      </c>
      <c r="AC98" s="9">
        <f t="shared" ref="AC98" si="91">AA98+AB98</f>
        <v>18.996000000000002</v>
      </c>
      <c r="AD98" s="15"/>
    </row>
    <row r="99" spans="2:30" x14ac:dyDescent="0.35">
      <c r="B99" s="20">
        <v>31</v>
      </c>
      <c r="C99" s="50" t="s">
        <v>109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15"/>
    </row>
    <row r="100" spans="2:30" x14ac:dyDescent="0.35">
      <c r="B100" s="20"/>
      <c r="C100" s="6" t="s">
        <v>110</v>
      </c>
      <c r="D100" s="7" t="s">
        <v>20</v>
      </c>
      <c r="E100" s="7" t="s">
        <v>21</v>
      </c>
      <c r="F100" s="14">
        <v>4.58</v>
      </c>
      <c r="G100" s="8">
        <f t="shared" ref="G100:G105" si="92">F100*0.2</f>
        <v>0.91600000000000004</v>
      </c>
      <c r="H100" s="9">
        <f t="shared" ref="H100:H105" si="93">F100+G100</f>
        <v>5.4960000000000004</v>
      </c>
      <c r="I100" s="14">
        <v>5.42</v>
      </c>
      <c r="J100" s="8">
        <f t="shared" ref="J100:J102" si="94">I100*0.2</f>
        <v>1.0840000000000001</v>
      </c>
      <c r="K100" s="9">
        <f t="shared" ref="K100:K102" si="95">I100+J100</f>
        <v>6.5039999999999996</v>
      </c>
      <c r="L100" s="14">
        <v>6.25</v>
      </c>
      <c r="M100" s="8">
        <f t="shared" ref="M100:M102" si="96">L100*0.2</f>
        <v>1.25</v>
      </c>
      <c r="N100" s="9">
        <f t="shared" ref="N100:N102" si="97">L100+M100</f>
        <v>7.5</v>
      </c>
      <c r="O100" s="14">
        <v>8.33</v>
      </c>
      <c r="P100" s="8">
        <f t="shared" ref="P100:P102" si="98">O100*0.2</f>
        <v>1.6660000000000001</v>
      </c>
      <c r="Q100" s="9">
        <f>O100+P100</f>
        <v>9.9960000000000004</v>
      </c>
      <c r="R100" s="14">
        <v>10.83</v>
      </c>
      <c r="S100" s="8">
        <f t="shared" ref="S100:S102" si="99">R100*0.2</f>
        <v>2.1659999999999999</v>
      </c>
      <c r="T100" s="9">
        <f t="shared" ref="T100:T102" si="100">R100+S100</f>
        <v>12.996</v>
      </c>
      <c r="U100" s="14">
        <v>12.5</v>
      </c>
      <c r="V100" s="8">
        <f t="shared" ref="V100:V102" si="101">U100*0.2</f>
        <v>2.5</v>
      </c>
      <c r="W100" s="9">
        <f t="shared" ref="W100:W102" si="102">U100+V100</f>
        <v>15</v>
      </c>
      <c r="X100" s="14">
        <v>16.670000000000002</v>
      </c>
      <c r="Y100" s="8">
        <f t="shared" ref="Y100:Y101" si="103">X100*0.2</f>
        <v>3.3340000000000005</v>
      </c>
      <c r="Z100" s="9">
        <f t="shared" ref="Z100:Z101" si="104">X100+Y100</f>
        <v>20.004000000000001</v>
      </c>
      <c r="AA100" s="14"/>
      <c r="AB100" s="8"/>
      <c r="AC100" s="9"/>
      <c r="AD100" s="15"/>
    </row>
    <row r="101" spans="2:30" x14ac:dyDescent="0.35">
      <c r="B101" s="24">
        <v>32</v>
      </c>
      <c r="C101" s="13" t="s">
        <v>111</v>
      </c>
      <c r="D101" s="7" t="s">
        <v>20</v>
      </c>
      <c r="E101" s="7" t="s">
        <v>21</v>
      </c>
      <c r="F101" s="14">
        <v>4.17</v>
      </c>
      <c r="G101" s="8">
        <f t="shared" si="92"/>
        <v>0.83400000000000007</v>
      </c>
      <c r="H101" s="9">
        <f t="shared" si="93"/>
        <v>5.0039999999999996</v>
      </c>
      <c r="I101" s="14">
        <v>5</v>
      </c>
      <c r="J101" s="8">
        <f t="shared" si="94"/>
        <v>1</v>
      </c>
      <c r="K101" s="9">
        <f t="shared" si="95"/>
        <v>6</v>
      </c>
      <c r="L101" s="14">
        <v>5.83</v>
      </c>
      <c r="M101" s="8">
        <f t="shared" si="96"/>
        <v>1.1660000000000001</v>
      </c>
      <c r="N101" s="9">
        <f t="shared" si="97"/>
        <v>6.9960000000000004</v>
      </c>
      <c r="O101" s="14">
        <v>7.5</v>
      </c>
      <c r="P101" s="8">
        <f t="shared" si="98"/>
        <v>1.5</v>
      </c>
      <c r="Q101" s="9">
        <f t="shared" ref="Q101:Q102" si="105">O101+P101</f>
        <v>9</v>
      </c>
      <c r="R101" s="14">
        <v>10</v>
      </c>
      <c r="S101" s="8">
        <f t="shared" si="99"/>
        <v>2</v>
      </c>
      <c r="T101" s="9">
        <f t="shared" si="100"/>
        <v>12</v>
      </c>
      <c r="U101" s="14">
        <v>11.67</v>
      </c>
      <c r="V101" s="8">
        <f t="shared" si="101"/>
        <v>2.3340000000000001</v>
      </c>
      <c r="W101" s="9">
        <f t="shared" si="102"/>
        <v>14.004</v>
      </c>
      <c r="X101" s="14">
        <v>13.33</v>
      </c>
      <c r="Y101" s="8">
        <f t="shared" si="103"/>
        <v>2.6660000000000004</v>
      </c>
      <c r="Z101" s="9">
        <f t="shared" si="104"/>
        <v>15.996</v>
      </c>
      <c r="AA101" s="8">
        <v>15</v>
      </c>
      <c r="AB101" s="8">
        <f t="shared" ref="AB101" si="106">AA101*0.2</f>
        <v>3</v>
      </c>
      <c r="AC101" s="9">
        <f t="shared" ref="AC101" si="107">AA101+AB101</f>
        <v>18</v>
      </c>
      <c r="AD101" s="15"/>
    </row>
    <row r="102" spans="2:30" x14ac:dyDescent="0.35">
      <c r="B102" s="24">
        <v>33</v>
      </c>
      <c r="C102" s="13" t="s">
        <v>112</v>
      </c>
      <c r="D102" s="7" t="s">
        <v>20</v>
      </c>
      <c r="E102" s="7" t="s">
        <v>21</v>
      </c>
      <c r="F102" s="14">
        <v>4.17</v>
      </c>
      <c r="G102" s="8">
        <f t="shared" si="92"/>
        <v>0.83400000000000007</v>
      </c>
      <c r="H102" s="9">
        <f t="shared" si="93"/>
        <v>5.0039999999999996</v>
      </c>
      <c r="I102" s="14">
        <v>5.83</v>
      </c>
      <c r="J102" s="8">
        <f t="shared" si="94"/>
        <v>1.1660000000000001</v>
      </c>
      <c r="K102" s="9">
        <f t="shared" si="95"/>
        <v>6.9960000000000004</v>
      </c>
      <c r="L102" s="14">
        <v>7.5</v>
      </c>
      <c r="M102" s="8">
        <f t="shared" si="96"/>
        <v>1.5</v>
      </c>
      <c r="N102" s="9">
        <f t="shared" si="97"/>
        <v>9</v>
      </c>
      <c r="O102" s="14">
        <v>9.17</v>
      </c>
      <c r="P102" s="8">
        <f t="shared" si="98"/>
        <v>1.8340000000000001</v>
      </c>
      <c r="Q102" s="9">
        <f t="shared" si="105"/>
        <v>11.004</v>
      </c>
      <c r="R102" s="14">
        <v>10.83</v>
      </c>
      <c r="S102" s="8">
        <f t="shared" si="99"/>
        <v>2.1659999999999999</v>
      </c>
      <c r="T102" s="9">
        <f t="shared" si="100"/>
        <v>12.996</v>
      </c>
      <c r="U102" s="14">
        <v>12.5</v>
      </c>
      <c r="V102" s="8">
        <f t="shared" si="101"/>
        <v>2.5</v>
      </c>
      <c r="W102" s="9">
        <f t="shared" si="102"/>
        <v>15</v>
      </c>
      <c r="X102" s="14"/>
      <c r="Y102" s="8"/>
      <c r="Z102" s="9"/>
      <c r="AA102" s="14"/>
      <c r="AB102" s="8"/>
      <c r="AC102" s="9"/>
      <c r="AD102" s="15"/>
    </row>
    <row r="103" spans="2:30" x14ac:dyDescent="0.35">
      <c r="B103" s="21">
        <v>34</v>
      </c>
      <c r="C103" s="29" t="s">
        <v>115</v>
      </c>
      <c r="D103" s="7" t="s">
        <v>20</v>
      </c>
      <c r="E103" s="7" t="s">
        <v>21</v>
      </c>
      <c r="F103" s="26"/>
      <c r="G103" s="8"/>
      <c r="H103" s="9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15"/>
    </row>
    <row r="104" spans="2:30" x14ac:dyDescent="0.35">
      <c r="B104" s="27"/>
      <c r="C104" s="28" t="s">
        <v>116</v>
      </c>
      <c r="D104" s="7" t="s">
        <v>20</v>
      </c>
      <c r="E104" s="7" t="s">
        <v>21</v>
      </c>
      <c r="F104" s="30">
        <v>2.08</v>
      </c>
      <c r="G104" s="8">
        <f t="shared" si="92"/>
        <v>0.41600000000000004</v>
      </c>
      <c r="H104" s="9">
        <f>F104+G104</f>
        <v>2.496</v>
      </c>
      <c r="I104" s="30">
        <v>2.5</v>
      </c>
      <c r="J104" s="8">
        <f t="shared" ref="J104:J106" si="108">I104*0.2</f>
        <v>0.5</v>
      </c>
      <c r="K104" s="9">
        <f>I104+J104</f>
        <v>3</v>
      </c>
      <c r="L104" s="27">
        <v>3.67</v>
      </c>
      <c r="M104" s="8">
        <f t="shared" ref="M104:M106" si="109">L104*0.2</f>
        <v>0.73399999999999999</v>
      </c>
      <c r="N104" s="9">
        <f>L104+M104</f>
        <v>4.4039999999999999</v>
      </c>
      <c r="O104" s="27">
        <v>4.58</v>
      </c>
      <c r="P104" s="8">
        <f t="shared" ref="P104:P106" si="110">O104*0.2</f>
        <v>0.91600000000000004</v>
      </c>
      <c r="Q104" s="9">
        <f>O104+P104</f>
        <v>5.4960000000000004</v>
      </c>
      <c r="R104" s="30">
        <v>5.25</v>
      </c>
      <c r="S104" s="8">
        <f t="shared" ref="S104:S106" si="111">R104*0.2</f>
        <v>1.05</v>
      </c>
      <c r="T104" s="9">
        <f>R104+S104</f>
        <v>6.3</v>
      </c>
      <c r="U104" s="27">
        <v>5.83</v>
      </c>
      <c r="V104" s="8">
        <f t="shared" ref="V104:V106" si="112">U104*0.2</f>
        <v>1.1660000000000001</v>
      </c>
      <c r="W104" s="9">
        <f>U104+V104</f>
        <v>6.9960000000000004</v>
      </c>
      <c r="X104" s="27">
        <v>6.33</v>
      </c>
      <c r="Y104" s="8">
        <f t="shared" ref="Y104:Y105" si="113">X104*0.2</f>
        <v>1.266</v>
      </c>
      <c r="Z104" s="9">
        <f>X104+Y104</f>
        <v>7.5960000000000001</v>
      </c>
      <c r="AA104" s="27"/>
      <c r="AB104" s="27"/>
      <c r="AC104" s="27"/>
    </row>
    <row r="105" spans="2:30" x14ac:dyDescent="0.35">
      <c r="B105" s="27"/>
      <c r="C105" s="28" t="s">
        <v>117</v>
      </c>
      <c r="D105" s="7" t="s">
        <v>20</v>
      </c>
      <c r="E105" s="7" t="s">
        <v>21</v>
      </c>
      <c r="F105" s="30">
        <v>2.58</v>
      </c>
      <c r="G105" s="8">
        <f t="shared" si="92"/>
        <v>0.51600000000000001</v>
      </c>
      <c r="H105" s="9">
        <f t="shared" si="93"/>
        <v>3.0960000000000001</v>
      </c>
      <c r="I105" s="30">
        <v>3.17</v>
      </c>
      <c r="J105" s="8">
        <f t="shared" si="108"/>
        <v>0.63400000000000001</v>
      </c>
      <c r="K105" s="9">
        <f t="shared" ref="K105:K106" si="114">I105+J105</f>
        <v>3.8039999999999998</v>
      </c>
      <c r="L105" s="27">
        <v>4.17</v>
      </c>
      <c r="M105" s="8">
        <f t="shared" si="109"/>
        <v>0.83400000000000007</v>
      </c>
      <c r="N105" s="9">
        <f t="shared" ref="N105:N106" si="115">L105+M105</f>
        <v>5.0039999999999996</v>
      </c>
      <c r="O105" s="27">
        <v>5.25</v>
      </c>
      <c r="P105" s="8">
        <f t="shared" si="110"/>
        <v>1.05</v>
      </c>
      <c r="Q105" s="9">
        <f t="shared" ref="Q105:Q106" si="116">O105+P105</f>
        <v>6.3</v>
      </c>
      <c r="R105" s="30">
        <v>5.83</v>
      </c>
      <c r="S105" s="8">
        <f t="shared" si="111"/>
        <v>1.1660000000000001</v>
      </c>
      <c r="T105" s="9">
        <f t="shared" ref="T105:T106" si="117">R105+S105</f>
        <v>6.9960000000000004</v>
      </c>
      <c r="U105" s="27">
        <v>6.33</v>
      </c>
      <c r="V105" s="8">
        <f t="shared" si="112"/>
        <v>1.266</v>
      </c>
      <c r="W105" s="9">
        <f t="shared" ref="W105:W106" si="118">U105+V105</f>
        <v>7.5960000000000001</v>
      </c>
      <c r="X105" s="27">
        <v>6.83</v>
      </c>
      <c r="Y105" s="8">
        <f t="shared" si="113"/>
        <v>1.3660000000000001</v>
      </c>
      <c r="Z105" s="9">
        <f t="shared" ref="Z105" si="119">X105+Y105</f>
        <v>8.1959999999999997</v>
      </c>
      <c r="AA105" s="27"/>
      <c r="AB105" s="27"/>
      <c r="AC105" s="27"/>
    </row>
    <row r="106" spans="2:30" x14ac:dyDescent="0.35">
      <c r="B106" s="24">
        <v>35</v>
      </c>
      <c r="C106" s="13" t="s">
        <v>119</v>
      </c>
      <c r="D106" s="7" t="s">
        <v>20</v>
      </c>
      <c r="E106" s="7" t="s">
        <v>21</v>
      </c>
      <c r="F106" s="14">
        <v>3.17</v>
      </c>
      <c r="G106" s="8">
        <f t="shared" ref="G106" si="120">F106*0.2</f>
        <v>0.63400000000000001</v>
      </c>
      <c r="H106" s="9">
        <f t="shared" ref="H106" si="121">F106+G106</f>
        <v>3.8039999999999998</v>
      </c>
      <c r="I106" s="14">
        <v>4.17</v>
      </c>
      <c r="J106" s="8">
        <f t="shared" si="108"/>
        <v>0.83400000000000007</v>
      </c>
      <c r="K106" s="9">
        <f t="shared" si="114"/>
        <v>5.0039999999999996</v>
      </c>
      <c r="L106" s="14">
        <v>5.25</v>
      </c>
      <c r="M106" s="8">
        <f t="shared" si="109"/>
        <v>1.05</v>
      </c>
      <c r="N106" s="9">
        <f t="shared" si="115"/>
        <v>6.3</v>
      </c>
      <c r="O106" s="14">
        <v>6.33</v>
      </c>
      <c r="P106" s="8">
        <f t="shared" si="110"/>
        <v>1.266</v>
      </c>
      <c r="Q106" s="9">
        <f t="shared" si="116"/>
        <v>7.5960000000000001</v>
      </c>
      <c r="R106" s="14">
        <v>8.33</v>
      </c>
      <c r="S106" s="8">
        <f t="shared" si="111"/>
        <v>1.6660000000000001</v>
      </c>
      <c r="T106" s="9">
        <f t="shared" si="117"/>
        <v>9.9960000000000004</v>
      </c>
      <c r="U106" s="14">
        <v>10.58</v>
      </c>
      <c r="V106" s="8">
        <f t="shared" si="112"/>
        <v>2.1160000000000001</v>
      </c>
      <c r="W106" s="9">
        <f t="shared" si="118"/>
        <v>12.696</v>
      </c>
      <c r="X106" s="14"/>
      <c r="Y106" s="8"/>
      <c r="Z106" s="9"/>
      <c r="AA106" s="14"/>
      <c r="AB106" s="8"/>
      <c r="AC106" s="9"/>
    </row>
    <row r="107" spans="2:30" x14ac:dyDescent="0.35">
      <c r="B107" s="24">
        <v>36</v>
      </c>
      <c r="C107" s="13" t="s">
        <v>120</v>
      </c>
      <c r="D107" s="7" t="s">
        <v>20</v>
      </c>
      <c r="E107" s="7" t="s">
        <v>21</v>
      </c>
      <c r="F107" s="14">
        <v>3.33</v>
      </c>
      <c r="G107" s="8">
        <f t="shared" ref="G107" si="122">F107*0.2</f>
        <v>0.66600000000000004</v>
      </c>
      <c r="H107" s="9">
        <f t="shared" ref="H107" si="123">F107+G107</f>
        <v>3.996</v>
      </c>
      <c r="I107" s="14">
        <v>5</v>
      </c>
      <c r="J107" s="8">
        <f t="shared" ref="J107" si="124">I107*0.2</f>
        <v>1</v>
      </c>
      <c r="K107" s="9">
        <f t="shared" ref="K107" si="125">I107+J107</f>
        <v>6</v>
      </c>
      <c r="L107" s="14">
        <v>6.25</v>
      </c>
      <c r="M107" s="8">
        <f t="shared" ref="M107" si="126">L107*0.2</f>
        <v>1.25</v>
      </c>
      <c r="N107" s="9">
        <f t="shared" ref="N107" si="127">L107+M107</f>
        <v>7.5</v>
      </c>
      <c r="O107" s="14">
        <v>7.5</v>
      </c>
      <c r="P107" s="8">
        <f t="shared" ref="P107" si="128">O107*0.2</f>
        <v>1.5</v>
      </c>
      <c r="Q107" s="9">
        <f t="shared" ref="Q107" si="129">O107+P107</f>
        <v>9</v>
      </c>
      <c r="R107" s="14">
        <v>10</v>
      </c>
      <c r="S107" s="8">
        <f t="shared" ref="S107" si="130">R107*0.2</f>
        <v>2</v>
      </c>
      <c r="T107" s="9">
        <f t="shared" ref="T107" si="131">R107+S107</f>
        <v>12</v>
      </c>
      <c r="U107" s="14"/>
      <c r="V107" s="8"/>
      <c r="W107" s="9"/>
      <c r="X107" s="14"/>
      <c r="Y107" s="8"/>
      <c r="Z107" s="9"/>
      <c r="AA107" s="14"/>
      <c r="AB107" s="8"/>
      <c r="AC107" s="9"/>
    </row>
  </sheetData>
  <mergeCells count="32">
    <mergeCell ref="C78:AC78"/>
    <mergeCell ref="C86:AC86"/>
    <mergeCell ref="C90:AC90"/>
    <mergeCell ref="C99:AC99"/>
    <mergeCell ref="C51:AC51"/>
    <mergeCell ref="C53:AC53"/>
    <mergeCell ref="C56:AC56"/>
    <mergeCell ref="C66:AC66"/>
    <mergeCell ref="C71:AC71"/>
    <mergeCell ref="C76:AC76"/>
    <mergeCell ref="C28:AC28"/>
    <mergeCell ref="C41:AC41"/>
    <mergeCell ref="C46:AC46"/>
    <mergeCell ref="I7:K7"/>
    <mergeCell ref="L7:N7"/>
    <mergeCell ref="O7:Q7"/>
    <mergeCell ref="R7:T7"/>
    <mergeCell ref="U7:W7"/>
    <mergeCell ref="X7:Z7"/>
    <mergeCell ref="AA7:AC7"/>
    <mergeCell ref="C9:AC9"/>
    <mergeCell ref="C20:AC20"/>
    <mergeCell ref="B1:AC1"/>
    <mergeCell ref="B2:AC2"/>
    <mergeCell ref="B3:AC3"/>
    <mergeCell ref="B4:AC4"/>
    <mergeCell ref="B6:B8"/>
    <mergeCell ref="C6:C8"/>
    <mergeCell ref="D6:D8"/>
    <mergeCell ref="E6:E8"/>
    <mergeCell ref="F6:AC6"/>
    <mergeCell ref="F7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12.05.2023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2023-05-15T06:55:13Z</dcterms:modified>
</cp:coreProperties>
</file>